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mc:AlternateContent xmlns:mc="http://schemas.openxmlformats.org/markup-compatibility/2006">
    <mc:Choice Requires="x15">
      <x15ac:absPath xmlns:x15ac="http://schemas.microsoft.com/office/spreadsheetml/2010/11/ac" url="E:\0000_Sicherung-Laufwerk-D-auf-E_2021-10-21\004_Caritas-Dolmetschen\000_B2 Material\Test H_2015_Medizin\"/>
    </mc:Choice>
  </mc:AlternateContent>
  <xr:revisionPtr revIDLastSave="0" documentId="13_ncr:1_{D82CC6E8-8812-4EAD-87E7-842CBBEDC78A}" xr6:coauthVersionLast="36" xr6:coauthVersionMax="45" xr10:uidLastSave="{00000000-0000-0000-0000-000000000000}"/>
  <bookViews>
    <workbookView xWindow="-120" yWindow="-120" windowWidth="29040" windowHeight="15840" xr2:uid="{00000000-000D-0000-FFFF-FFFF00000000}"/>
  </bookViews>
  <sheets>
    <sheet name="TEST-ANLEITUNG" sheetId="10" r:id="rId1"/>
    <sheet name="Hören" sheetId="3" r:id="rId2"/>
    <sheet name="Lesen+Bausteine" sheetId="1" r:id="rId3"/>
    <sheet name="Schriftlicher Ausdruck" sheetId="9" r:id="rId4"/>
    <sheet name="Auswertung" sheetId="7" r:id="rId5"/>
  </sheets>
  <calcPr calcId="191029"/>
</workbook>
</file>

<file path=xl/calcChain.xml><?xml version="1.0" encoding="utf-8"?>
<calcChain xmlns="http://schemas.openxmlformats.org/spreadsheetml/2006/main">
  <c r="D55" i="7" l="1"/>
  <c r="B54" i="7"/>
  <c r="D43" i="3"/>
  <c r="D18" i="7"/>
  <c r="D33" i="3"/>
  <c r="B16" i="7"/>
  <c r="B15" i="7"/>
  <c r="B11" i="7"/>
  <c r="B10" i="7"/>
  <c r="D67" i="1"/>
  <c r="D66" i="1"/>
  <c r="D65" i="1"/>
  <c r="D64" i="1"/>
  <c r="D63" i="1"/>
  <c r="D62" i="1"/>
  <c r="D61" i="1"/>
  <c r="D60" i="1"/>
  <c r="D59" i="1"/>
  <c r="D54" i="1"/>
  <c r="D53" i="1"/>
  <c r="D52" i="1"/>
  <c r="D51" i="1"/>
  <c r="D50" i="1"/>
  <c r="D49" i="1"/>
  <c r="D48" i="1"/>
  <c r="D47" i="1"/>
  <c r="D46" i="1"/>
  <c r="D45" i="1"/>
  <c r="D35" i="1"/>
  <c r="D34" i="1"/>
  <c r="D33" i="1"/>
  <c r="D32" i="1"/>
  <c r="D31" i="1"/>
  <c r="D30" i="1"/>
  <c r="D29" i="1"/>
  <c r="D25" i="1"/>
  <c r="D24" i="1"/>
  <c r="D23" i="1"/>
  <c r="D22" i="1"/>
  <c r="D21" i="1"/>
  <c r="D20" i="1"/>
  <c r="D18" i="1"/>
  <c r="D17" i="1"/>
  <c r="D16" i="1"/>
  <c r="D15" i="1"/>
  <c r="D19" i="1"/>
  <c r="D11" i="1"/>
  <c r="D26" i="1" l="1"/>
  <c r="D10" i="1"/>
  <c r="D9" i="1"/>
  <c r="D8" i="1"/>
  <c r="D6" i="1"/>
  <c r="D45" i="3"/>
  <c r="C40" i="3"/>
  <c r="C41" i="3"/>
  <c r="C42" i="3"/>
  <c r="C39" i="3"/>
  <c r="C38" i="3"/>
  <c r="C37" i="3"/>
  <c r="C32" i="3"/>
  <c r="C31" i="3"/>
  <c r="C30" i="3"/>
  <c r="C29" i="3"/>
  <c r="C23" i="3"/>
  <c r="C22" i="3"/>
  <c r="C20" i="3"/>
  <c r="C18" i="3"/>
  <c r="C17" i="3"/>
  <c r="C16" i="3"/>
  <c r="D11" i="3"/>
  <c r="C10" i="3"/>
  <c r="C9" i="3"/>
  <c r="C8" i="3"/>
  <c r="C7" i="3"/>
  <c r="C6" i="3"/>
  <c r="C5" i="3"/>
  <c r="A40" i="3"/>
  <c r="A41" i="3"/>
  <c r="A42" i="3"/>
  <c r="A39" i="3"/>
  <c r="A38" i="3"/>
  <c r="A17" i="3"/>
  <c r="C43" i="3" l="1"/>
  <c r="C11" i="3"/>
  <c r="D54" i="7"/>
  <c r="C54" i="7"/>
  <c r="B55" i="7" s="1"/>
  <c r="B6" i="7" l="1"/>
  <c r="B5" i="7"/>
  <c r="B4" i="7"/>
  <c r="D17" i="7"/>
  <c r="D24" i="3"/>
  <c r="D16" i="7" s="1"/>
  <c r="B18" i="7"/>
  <c r="B17" i="7"/>
  <c r="D58" i="1"/>
  <c r="E68" i="1"/>
  <c r="E55" i="1"/>
  <c r="D36" i="1"/>
  <c r="D37" i="1" s="1"/>
  <c r="D7" i="1"/>
  <c r="D12" i="1" s="1"/>
  <c r="C21" i="3"/>
  <c r="C19" i="3"/>
  <c r="D40" i="1" l="1"/>
  <c r="C18" i="7"/>
  <c r="E18" i="7" s="1"/>
  <c r="C24" i="3"/>
  <c r="D68" i="1"/>
  <c r="D55" i="1"/>
  <c r="C28" i="3"/>
  <c r="C45" i="3" s="1"/>
  <c r="D26" i="7"/>
  <c r="C26" i="7"/>
  <c r="D25" i="7"/>
  <c r="C25" i="7"/>
  <c r="C16" i="7" l="1"/>
  <c r="E16" i="7" s="1"/>
  <c r="C33" i="3"/>
  <c r="C17" i="7" s="1"/>
  <c r="E17" i="7" s="1"/>
  <c r="C27" i="7"/>
  <c r="D70" i="1"/>
  <c r="D27" i="7"/>
  <c r="E12" i="1"/>
  <c r="D4" i="7" s="1"/>
  <c r="E26" i="1"/>
  <c r="E37" i="1"/>
  <c r="D6" i="7" l="1"/>
  <c r="E40" i="1"/>
  <c r="C6" i="7"/>
  <c r="E6" i="7" l="1"/>
  <c r="C39" i="7"/>
  <c r="D34" i="7"/>
  <c r="D39" i="7" s="1"/>
  <c r="A6" i="3" l="1"/>
  <c r="A7" i="3" s="1"/>
  <c r="E70" i="1"/>
  <c r="C11" i="7"/>
  <c r="A7" i="1"/>
  <c r="A8" i="1" s="1"/>
  <c r="A9" i="1" s="1"/>
  <c r="A10" i="1" s="1"/>
  <c r="A11" i="1" s="1"/>
  <c r="A15" i="1" s="1"/>
  <c r="A16" i="1" s="1"/>
  <c r="A17" i="1" s="1"/>
  <c r="A18" i="1" s="1"/>
  <c r="A19" i="1" s="1"/>
  <c r="C4" i="7"/>
  <c r="E4" i="7" l="1"/>
  <c r="E11" i="7"/>
  <c r="A20" i="1"/>
  <c r="A21" i="1" s="1"/>
  <c r="A22" i="1" s="1"/>
  <c r="A23" i="1" s="1"/>
  <c r="A24" i="1" s="1"/>
  <c r="A25" i="1" s="1"/>
  <c r="C10" i="7"/>
  <c r="A8" i="3"/>
  <c r="A9" i="3" s="1"/>
  <c r="A10" i="3" s="1"/>
  <c r="D10" i="7"/>
  <c r="D11" i="7"/>
  <c r="C12" i="7" l="1"/>
  <c r="E10" i="7"/>
  <c r="A18" i="3"/>
  <c r="A19" i="3" s="1"/>
  <c r="A20" i="3" s="1"/>
  <c r="A21" i="3" s="1"/>
  <c r="A22" i="3" s="1"/>
  <c r="A23" i="3" s="1"/>
  <c r="D12" i="7"/>
  <c r="E12" i="7" l="1"/>
  <c r="A29" i="1"/>
  <c r="A30" i="1" s="1"/>
  <c r="A28" i="3"/>
  <c r="A29" i="3" s="1"/>
  <c r="A30" i="3" s="1"/>
  <c r="A31" i="3" s="1"/>
  <c r="A32" i="3" s="1"/>
  <c r="D5" i="7"/>
  <c r="D7" i="7" s="1"/>
  <c r="A31" i="1" l="1"/>
  <c r="A32" i="1"/>
  <c r="A33" i="1" s="1"/>
  <c r="A34" i="1" s="1"/>
  <c r="A35" i="1" s="1"/>
  <c r="A36" i="1" s="1"/>
  <c r="C5" i="7"/>
  <c r="E5" i="7" l="1"/>
  <c r="C7" i="7"/>
  <c r="E7" i="7" s="1"/>
  <c r="A46" i="1" l="1"/>
  <c r="A47" i="1" s="1"/>
  <c r="A48" i="1" l="1"/>
  <c r="A49" i="1" l="1"/>
  <c r="A50" i="1" s="1"/>
  <c r="A51" i="1" s="1"/>
  <c r="A52" i="1" s="1"/>
  <c r="A53" i="1" s="1"/>
  <c r="A54" i="1" s="1"/>
  <c r="A58" i="1" s="1"/>
  <c r="A59" i="1" s="1"/>
  <c r="A60" i="1" s="1"/>
  <c r="A61" i="1" s="1"/>
  <c r="A62" i="1" s="1"/>
  <c r="A63" i="1" s="1"/>
  <c r="A64" i="1" s="1"/>
  <c r="A65" i="1" s="1"/>
  <c r="A66" i="1" s="1"/>
  <c r="A67" i="1" s="1"/>
  <c r="C15" i="7" l="1"/>
  <c r="C19" i="7" s="1"/>
  <c r="C21" i="7" s="1"/>
  <c r="E21" i="7" s="1"/>
  <c r="D15" i="7"/>
  <c r="D19" i="7" l="1"/>
  <c r="E15" i="7"/>
  <c r="C41" i="7"/>
  <c r="D41" i="7" l="1"/>
  <c r="D38" i="7" s="1"/>
  <c r="D40" i="7" s="1"/>
  <c r="E19" i="7"/>
  <c r="D21" i="7"/>
  <c r="C38" i="7"/>
  <c r="C40" i="7" l="1"/>
</calcChain>
</file>

<file path=xl/sharedStrings.xml><?xml version="1.0" encoding="utf-8"?>
<sst xmlns="http://schemas.openxmlformats.org/spreadsheetml/2006/main" count="141" uniqueCount="72">
  <si>
    <t>Leseverstehen</t>
  </si>
  <si>
    <t>Teil 1</t>
  </si>
  <si>
    <t>Text</t>
  </si>
  <si>
    <t>Punkte</t>
  </si>
  <si>
    <t>Max.</t>
  </si>
  <si>
    <t>Total</t>
  </si>
  <si>
    <t>Teil 2</t>
  </si>
  <si>
    <t>Teil 3</t>
  </si>
  <si>
    <t>Schriftlicher Ausdruck</t>
  </si>
  <si>
    <t>möglich</t>
  </si>
  <si>
    <t>erreicht</t>
  </si>
  <si>
    <t>Hörverstehen</t>
  </si>
  <si>
    <t>Aussagen</t>
  </si>
  <si>
    <t>Bewertung</t>
  </si>
  <si>
    <t>Aufgaben</t>
  </si>
  <si>
    <t>Sprachbausteine</t>
  </si>
  <si>
    <t>Mündlicher Ausdruck</t>
  </si>
  <si>
    <t>Teilergebnis I</t>
  </si>
  <si>
    <t>Teilergebnis II</t>
  </si>
  <si>
    <t>Gesamtpunktzahl</t>
  </si>
  <si>
    <t xml:space="preserve">SPRACHBAUSTEINE  </t>
  </si>
  <si>
    <t>info@schulentwicklung.live</t>
  </si>
  <si>
    <t>Lösen Sie die Aufgaben in LESEVERSTEHEN und SPRACHBAUSTEINE direkt in das grüne Blatt  'Lesen+Bausteine'.</t>
  </si>
  <si>
    <t>Lösen Sie die Aufgaben HÖRVERSTEHN direkt in das violette Blatt  'Hören'.</t>
  </si>
  <si>
    <t>diese Testsituation üben können. Verständlicherweise können wir diesen Prüfungsteil nicht simulieren und bewerten.</t>
  </si>
  <si>
    <t>Und nun: Machen Sie es gut und halten Sie bitte die Zeitangaben ein, damit Sie sich an den Prüfungsstress gewöhnen.</t>
  </si>
  <si>
    <t>TOTAL</t>
  </si>
  <si>
    <t>Teil 4</t>
  </si>
  <si>
    <t xml:space="preserve"> 30 Minuten</t>
  </si>
  <si>
    <t>60 Minuten</t>
  </si>
  <si>
    <t>Schriftliche Prüfung TOTAL</t>
  </si>
  <si>
    <t>Schreiben</t>
  </si>
  <si>
    <t>SCHREIBEN</t>
  </si>
  <si>
    <t>r / f / a / b / c</t>
  </si>
  <si>
    <t>a / b / c</t>
  </si>
  <si>
    <t>mindestens</t>
  </si>
  <si>
    <t>25 Minuten</t>
  </si>
  <si>
    <t>Level B 2 wurde erreicht.</t>
  </si>
  <si>
    <t>weniger als</t>
  </si>
  <si>
    <t>1 - 6</t>
  </si>
  <si>
    <t>r / f</t>
  </si>
  <si>
    <t>15 - 19</t>
  </si>
  <si>
    <t>20 - 25</t>
  </si>
  <si>
    <t>26 - 31</t>
  </si>
  <si>
    <t>32 - 42</t>
  </si>
  <si>
    <t>43 - 50</t>
  </si>
  <si>
    <t>51 -60</t>
  </si>
  <si>
    <t>61 - 70</t>
  </si>
  <si>
    <t>7 - 14</t>
  </si>
  <si>
    <t>Level C 1 wurde erreicht.</t>
  </si>
  <si>
    <t>Level B 2 wurde nicht erreicht.</t>
  </si>
  <si>
    <t>HÖRVERSTEHN + LESEVERSTEHEN + SPRACHBAUSTEINE</t>
  </si>
  <si>
    <t>Sie müssen Teil 1 UND Teil 2 lösen</t>
  </si>
  <si>
    <r>
      <t xml:space="preserve">Sie arbeiten im Klinikum Mahlstetten. Sie entlassen einen Patienten und schreiben einen Arztbrief an 
den/die weiter behandelnden Kollegen. Vervollständigen Sie die Patienteninformationen in einem Arztbrief. 
Schreiben Sie auf den Antwortbogen die fehlenden Passagen </t>
    </r>
    <r>
      <rPr>
        <b/>
        <sz val="11"/>
        <color theme="1"/>
        <rFont val="Arial"/>
        <family val="2"/>
      </rPr>
      <t>Einleitung, Therapie und Epikrise</t>
    </r>
    <r>
      <rPr>
        <sz val="11"/>
        <color theme="1"/>
        <rFont val="Arial"/>
        <family val="2"/>
      </rPr>
      <t>.</t>
    </r>
  </si>
  <si>
    <t>Sie haben Dienstwechsel am Sonntag. Aus organisatorischen Gründen möchten Sie Ihrer Kollegin einige 
wichtige Informationen schon vorab mailen. Sie arbeiten seit mehreren Monaten zusammen und sind per Du.
Schreiben Sie eine Mail an Ihre Kollegin Annette. Sie haben sich schon Notizen aufgeschrieben. 
Verwenden Sie diese Notizen. Sie haben die Möglichkeit, eine weitere freie Information hinzuzufügen.</t>
  </si>
  <si>
    <t>I Aufgabenbewältigung</t>
  </si>
  <si>
    <t>II Kommunikative Gestaltung</t>
  </si>
  <si>
    <t>III Korrektheit</t>
  </si>
  <si>
    <t>IV Wortschatzspektrum</t>
  </si>
  <si>
    <t>max. je Teil</t>
  </si>
  <si>
    <t>Total je Teil</t>
  </si>
  <si>
    <t>TOTAL SCHRIFTLICHER AUSDRUCK</t>
  </si>
  <si>
    <t>Level C 1 wurde erreicht mit</t>
  </si>
  <si>
    <t>Punkten</t>
  </si>
  <si>
    <t>Level B 2 wurde erreicht mit</t>
  </si>
  <si>
    <t>Level B 2 wurde nicht erreicht mit</t>
  </si>
  <si>
    <t>Schicken Sie die gespeicherte Excel-Datei an:</t>
  </si>
  <si>
    <t>Wie gut Sie in HÖRVERSTEHEN, LESEVERSTEHEN und SPRACHBAUSTEINE abgeschlossen haben,</t>
  </si>
  <si>
    <t>sehen Sie sofort im gelben Blatt 'Auswertung'.</t>
  </si>
  <si>
    <t>Der Test MÜNDLICHER AUSDRUCK ist in der PDF-Datei vorhanden, damit Sie wenn möglich mit Bekannten</t>
  </si>
  <si>
    <t xml:space="preserve">Lösen Sie die Aufgaben im Blatt 'Schriftlicher Ausdruck' direkt in die vorgegebenen Textfelder. </t>
  </si>
  <si>
    <t>Die Bewertung Ihrer Lösung in SCHRIFTLICHER AUSDRUCK erhalten Sie ein paar Tage nach Einreichen der gespeicherten Excel-Datei zugemailt.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</si>
</sst>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4"/>
      <color theme="1"/>
      <name val="Calibri"/>
      <family val="2"/>
    </font>
    <font>
      <b/>
      <sz val="11"/>
      <color theme="1"/>
      <name val="Calibri"/>
      <family val="2"/>
    </font>
    <font>
      <sz val="11"/>
      <color theme="1"/>
      <name val="Calibri"/>
      <family val="2"/>
    </font>
    <font>
      <sz val="11"/>
      <color theme="1"/>
      <name val="Calibri"/>
      <family val="2"/>
    </font>
    <font>
      <sz val="11"/>
      <color theme="1"/>
      <name val="Arial"/>
      <family val="2"/>
    </font>
    <font>
      <b/>
      <sz val="11"/>
      <color theme="1"/>
      <name val="Calibri"/>
      <family val="2"/>
      <scheme val="minor"/>
    </font>
    <font>
      <sz val="11"/>
      <color theme="1"/>
      <name val="Arial"/>
      <family val="2"/>
    </font>
    <font>
      <sz val="14"/>
      <color theme="1"/>
      <name val="Calibri"/>
      <family val="2"/>
      <scheme val="minor"/>
    </font>
    <font>
      <sz val="11"/>
      <color theme="1"/>
      <name val="Calibri"/>
      <family val="2"/>
    </font>
    <font>
      <sz val="11"/>
      <color rgb="FF000000"/>
      <name val="Arial"/>
      <family val="2"/>
    </font>
    <font>
      <sz val="14"/>
      <color theme="1"/>
      <name val="Calibri"/>
      <family val="2"/>
    </font>
    <font>
      <sz val="14"/>
      <color theme="1"/>
      <name val="Arial"/>
      <family val="2"/>
    </font>
    <font>
      <u/>
      <sz val="11"/>
      <color theme="10"/>
      <name val="Arial"/>
      <family val="2"/>
    </font>
    <font>
      <b/>
      <sz val="11"/>
      <color theme="1"/>
      <name val="Calibri"/>
      <family val="2"/>
    </font>
    <font>
      <sz val="8"/>
      <name val="Arial"/>
      <family val="2"/>
    </font>
    <font>
      <b/>
      <sz val="11"/>
      <color theme="1"/>
      <name val="Arial"/>
      <family val="2"/>
    </font>
    <font>
      <b/>
      <sz val="9"/>
      <color rgb="FFFF0000"/>
      <name val="Calibri"/>
      <family val="2"/>
    </font>
    <font>
      <b/>
      <sz val="12"/>
      <color rgb="FFFF0000"/>
      <name val="Calibri"/>
      <family val="2"/>
    </font>
  </fonts>
  <fills count="3">
    <fill>
      <patternFill patternType="none"/>
    </fill>
    <fill>
      <patternFill patternType="gray125"/>
    </fill>
    <fill>
      <patternFill patternType="solid">
        <fgColor rgb="FFD8D8D8"/>
        <bgColor rgb="FFD8D8D8"/>
      </patternFill>
    </fill>
  </fills>
  <borders count="3">
    <border>
      <left/>
      <right/>
      <top/>
      <bottom/>
      <diagonal/>
    </border>
    <border>
      <left style="thin">
        <color rgb="FF000000"/>
      </left>
      <right style="thin">
        <color rgb="FF000000"/>
      </right>
      <top style="thin">
        <color rgb="FF000000"/>
      </top>
      <bottom style="thin">
        <color rgb="FF000000"/>
      </bottom>
      <diagonal/>
    </border>
    <border>
      <left/>
      <right/>
      <top/>
      <bottom/>
      <diagonal/>
    </border>
  </borders>
  <cellStyleXfs count="5">
    <xf numFmtId="0" fontId="0" fillId="0" borderId="0"/>
    <xf numFmtId="9" fontId="11" fillId="0" borderId="0" applyFont="0" applyFill="0" applyBorder="0" applyAlignment="0" applyProtection="0"/>
    <xf numFmtId="0" fontId="6" fillId="0" borderId="2"/>
    <xf numFmtId="9" fontId="6" fillId="0" borderId="2" applyFont="0" applyFill="0" applyBorder="0" applyAlignment="0" applyProtection="0"/>
    <xf numFmtId="0" fontId="19" fillId="0" borderId="0" applyNumberFormat="0" applyFill="0" applyBorder="0" applyAlignment="0" applyProtection="0"/>
  </cellStyleXfs>
  <cellXfs count="82">
    <xf numFmtId="0" fontId="0" fillId="0" borderId="0" xfId="0" applyFont="1" applyAlignment="1"/>
    <xf numFmtId="0" fontId="7" fillId="0" borderId="0" xfId="0" applyFont="1"/>
    <xf numFmtId="0" fontId="8" fillId="0" borderId="0" xfId="0" applyFont="1"/>
    <xf numFmtId="0" fontId="9" fillId="0" borderId="0" xfId="0" applyFont="1"/>
    <xf numFmtId="0" fontId="13" fillId="0" borderId="0" xfId="0" applyFont="1" applyAlignment="1"/>
    <xf numFmtId="0" fontId="0" fillId="0" borderId="0" xfId="0" applyFont="1" applyAlignment="1"/>
    <xf numFmtId="0" fontId="0" fillId="0" borderId="0" xfId="0" applyFont="1" applyAlignment="1"/>
    <xf numFmtId="0" fontId="0" fillId="0" borderId="0" xfId="0" applyNumberFormat="1" applyFont="1" applyAlignment="1">
      <alignment horizontal="center"/>
    </xf>
    <xf numFmtId="0" fontId="10" fillId="0" borderId="0" xfId="0" applyNumberFormat="1" applyFont="1" applyAlignment="1">
      <alignment horizontal="center"/>
    </xf>
    <xf numFmtId="0" fontId="8" fillId="0" borderId="0" xfId="0" applyNumberFormat="1" applyFont="1" applyAlignment="1">
      <alignment horizontal="center"/>
    </xf>
    <xf numFmtId="0" fontId="9" fillId="0" borderId="0" xfId="0" applyNumberFormat="1" applyFont="1" applyAlignment="1">
      <alignment horizontal="center"/>
    </xf>
    <xf numFmtId="0" fontId="16" fillId="2" borderId="1" xfId="0" applyNumberFormat="1" applyFont="1" applyFill="1" applyBorder="1" applyAlignment="1" applyProtection="1">
      <alignment horizontal="center"/>
      <protection locked="0"/>
    </xf>
    <xf numFmtId="0" fontId="18" fillId="0" borderId="0" xfId="0" applyFont="1" applyAlignment="1"/>
    <xf numFmtId="0" fontId="19" fillId="0" borderId="0" xfId="4" applyAlignment="1"/>
    <xf numFmtId="0" fontId="0" fillId="0" borderId="0" xfId="0" applyFont="1" applyAlignment="1"/>
    <xf numFmtId="0" fontId="20" fillId="0" borderId="0" xfId="0" applyFont="1"/>
    <xf numFmtId="0" fontId="0" fillId="0" borderId="0" xfId="0" applyFont="1" applyAlignment="1"/>
    <xf numFmtId="0" fontId="8" fillId="0" borderId="0" xfId="0" applyFont="1" applyAlignment="1">
      <alignment horizontal="center"/>
    </xf>
    <xf numFmtId="0" fontId="22" fillId="0" borderId="0" xfId="0" applyFont="1" applyAlignment="1"/>
    <xf numFmtId="0" fontId="0" fillId="0" borderId="0" xfId="0" applyFont="1" applyAlignment="1">
      <alignment horizontal="center"/>
    </xf>
    <xf numFmtId="0" fontId="22" fillId="0" borderId="0" xfId="0" applyFont="1" applyAlignment="1">
      <alignment horizontal="center"/>
    </xf>
    <xf numFmtId="0" fontId="9" fillId="0" borderId="0" xfId="0" applyFont="1" applyAlignment="1">
      <alignment horizontal="center"/>
    </xf>
    <xf numFmtId="0" fontId="23" fillId="2" borderId="1" xfId="0" applyNumberFormat="1" applyFont="1" applyFill="1" applyBorder="1" applyAlignment="1">
      <alignment horizontal="center"/>
    </xf>
    <xf numFmtId="0" fontId="16" fillId="2" borderId="1" xfId="0" applyFont="1" applyFill="1" applyBorder="1" applyAlignment="1" applyProtection="1">
      <alignment horizontal="center"/>
      <protection locked="0"/>
    </xf>
    <xf numFmtId="0" fontId="16" fillId="2" borderId="2" xfId="0" applyFont="1" applyFill="1" applyBorder="1" applyAlignment="1" applyProtection="1">
      <alignment horizontal="center"/>
      <protection locked="0"/>
    </xf>
    <xf numFmtId="0" fontId="0" fillId="0" borderId="0" xfId="0" applyFont="1" applyAlignment="1"/>
    <xf numFmtId="0" fontId="11" fillId="0" borderId="0" xfId="0" applyFont="1" applyAlignment="1"/>
    <xf numFmtId="0" fontId="9" fillId="2" borderId="1" xfId="0" applyNumberFormat="1" applyFont="1" applyFill="1" applyBorder="1" applyAlignment="1" applyProtection="1">
      <alignment horizontal="center"/>
      <protection locked="0"/>
    </xf>
    <xf numFmtId="0" fontId="0" fillId="0" borderId="0" xfId="0" applyFont="1" applyAlignment="1"/>
    <xf numFmtId="0" fontId="6" fillId="0" borderId="2" xfId="2" applyAlignment="1" applyProtection="1">
      <alignment horizontal="center"/>
      <protection locked="0"/>
    </xf>
    <xf numFmtId="49" fontId="11" fillId="0" borderId="0" xfId="0" applyNumberFormat="1" applyFont="1" applyAlignment="1">
      <alignment horizontal="center"/>
    </xf>
    <xf numFmtId="0" fontId="24" fillId="2" borderId="1" xfId="0" applyNumberFormat="1" applyFont="1" applyFill="1" applyBorder="1" applyAlignment="1">
      <alignment horizontal="center"/>
    </xf>
    <xf numFmtId="0" fontId="22" fillId="0" borderId="0" xfId="0" applyNumberFormat="1" applyFont="1" applyAlignment="1">
      <alignment horizontal="center"/>
    </xf>
    <xf numFmtId="0" fontId="8" fillId="0" borderId="0" xfId="0" applyFont="1" applyAlignment="1">
      <alignment horizontal="center"/>
    </xf>
    <xf numFmtId="0" fontId="0" fillId="0" borderId="0" xfId="0" applyFont="1" applyAlignment="1"/>
    <xf numFmtId="0" fontId="11" fillId="0" borderId="0" xfId="0" applyFont="1" applyAlignment="1">
      <alignment horizontal="left" wrapText="1"/>
    </xf>
    <xf numFmtId="0" fontId="11" fillId="0" borderId="0" xfId="0" applyFont="1" applyAlignment="1">
      <alignment horizontal="left" vertical="center" wrapText="1"/>
    </xf>
    <xf numFmtId="0" fontId="7" fillId="0" borderId="0" xfId="0" applyFont="1" applyAlignment="1" applyProtection="1"/>
    <xf numFmtId="0" fontId="7" fillId="0" borderId="0" xfId="0" applyFont="1" applyAlignment="1" applyProtection="1">
      <alignment horizontal="center"/>
    </xf>
    <xf numFmtId="0" fontId="17" fillId="0" borderId="0" xfId="0" applyFont="1" applyAlignment="1" applyProtection="1"/>
    <xf numFmtId="0" fontId="7" fillId="0" borderId="0" xfId="0" applyFont="1" applyProtection="1"/>
    <xf numFmtId="0" fontId="0" fillId="0" borderId="0" xfId="0" applyFont="1" applyAlignment="1" applyProtection="1"/>
    <xf numFmtId="0" fontId="8" fillId="0" borderId="0" xfId="0" applyFont="1" applyProtection="1"/>
    <xf numFmtId="0" fontId="9" fillId="0" borderId="0" xfId="0" applyFont="1" applyAlignment="1" applyProtection="1">
      <alignment horizontal="center"/>
    </xf>
    <xf numFmtId="0" fontId="0" fillId="0" borderId="0" xfId="0" applyFont="1" applyAlignment="1" applyProtection="1">
      <alignment horizontal="center"/>
    </xf>
    <xf numFmtId="0" fontId="9" fillId="0" borderId="0" xfId="0" applyFont="1" applyProtection="1"/>
    <xf numFmtId="0" fontId="11" fillId="0" borderId="0" xfId="0" applyFont="1" applyAlignment="1" applyProtection="1"/>
    <xf numFmtId="0" fontId="8" fillId="0" borderId="0" xfId="0" applyFont="1" applyAlignment="1" applyProtection="1">
      <alignment horizontal="center"/>
    </xf>
    <xf numFmtId="9" fontId="8" fillId="0" borderId="0" xfId="0" applyNumberFormat="1" applyFont="1" applyProtection="1"/>
    <xf numFmtId="0" fontId="20" fillId="0" borderId="0" xfId="0" applyFont="1" applyProtection="1"/>
    <xf numFmtId="0" fontId="13" fillId="0" borderId="0" xfId="0" applyFont="1" applyAlignment="1" applyProtection="1"/>
    <xf numFmtId="0" fontId="15" fillId="0" borderId="0" xfId="0" applyFont="1" applyProtection="1"/>
    <xf numFmtId="0" fontId="22" fillId="0" borderId="0" xfId="0" applyFont="1" applyAlignment="1" applyProtection="1"/>
    <xf numFmtId="0" fontId="14" fillId="0" borderId="2" xfId="2" applyFont="1" applyProtection="1"/>
    <xf numFmtId="0" fontId="6" fillId="0" borderId="2" xfId="2" applyNumberFormat="1" applyProtection="1"/>
    <xf numFmtId="0" fontId="6" fillId="0" borderId="2" xfId="2" applyAlignment="1" applyProtection="1">
      <alignment horizontal="center"/>
    </xf>
    <xf numFmtId="0" fontId="6" fillId="0" borderId="2" xfId="2" applyProtection="1"/>
    <xf numFmtId="0" fontId="12" fillId="0" borderId="2" xfId="2" applyFont="1" applyProtection="1"/>
    <xf numFmtId="0" fontId="12" fillId="0" borderId="2" xfId="2" applyNumberFormat="1" applyFont="1" applyProtection="1"/>
    <xf numFmtId="0" fontId="12" fillId="0" borderId="2" xfId="2" applyFont="1" applyAlignment="1" applyProtection="1">
      <alignment horizontal="center"/>
    </xf>
    <xf numFmtId="0" fontId="12" fillId="0" borderId="2" xfId="2" applyFont="1" applyAlignment="1" applyProtection="1">
      <alignment horizontal="center"/>
    </xf>
    <xf numFmtId="9" fontId="6" fillId="0" borderId="2" xfId="1" applyFont="1" applyBorder="1" applyAlignment="1" applyProtection="1">
      <alignment horizontal="center"/>
    </xf>
    <xf numFmtId="0" fontId="5" fillId="0" borderId="2" xfId="2" applyNumberFormat="1" applyFont="1" applyProtection="1"/>
    <xf numFmtId="9" fontId="12" fillId="0" borderId="2" xfId="1" applyFont="1" applyBorder="1" applyAlignment="1" applyProtection="1">
      <alignment horizontal="center"/>
    </xf>
    <xf numFmtId="49" fontId="1" fillId="0" borderId="2" xfId="2" applyNumberFormat="1" applyFont="1" applyProtection="1"/>
    <xf numFmtId="49" fontId="4" fillId="0" borderId="2" xfId="2" applyNumberFormat="1" applyFont="1" applyProtection="1"/>
    <xf numFmtId="0" fontId="4" fillId="0" borderId="2" xfId="2" applyNumberFormat="1" applyFont="1" applyProtection="1"/>
    <xf numFmtId="0" fontId="3" fillId="0" borderId="2" xfId="2" applyFont="1" applyProtection="1"/>
    <xf numFmtId="0" fontId="3" fillId="0" borderId="2" xfId="2" applyNumberFormat="1" applyFont="1" applyProtection="1"/>
    <xf numFmtId="9" fontId="12" fillId="0" borderId="2" xfId="2" applyNumberFormat="1" applyFont="1" applyAlignment="1" applyProtection="1">
      <alignment horizontal="center"/>
    </xf>
    <xf numFmtId="0" fontId="6" fillId="0" borderId="2" xfId="2" applyAlignment="1" applyProtection="1">
      <alignment horizontal="center"/>
    </xf>
    <xf numFmtId="9" fontId="6" fillId="0" borderId="2" xfId="2" applyNumberFormat="1" applyAlignment="1" applyProtection="1">
      <alignment horizontal="center"/>
    </xf>
    <xf numFmtId="9" fontId="12" fillId="0" borderId="2" xfId="3" applyFont="1" applyAlignment="1" applyProtection="1">
      <alignment horizontal="center"/>
    </xf>
    <xf numFmtId="0" fontId="1" fillId="0" borderId="2" xfId="2" applyFont="1" applyProtection="1"/>
    <xf numFmtId="0" fontId="6" fillId="0" borderId="2" xfId="2" applyAlignment="1" applyProtection="1">
      <alignment horizontal="right"/>
    </xf>
    <xf numFmtId="0" fontId="3" fillId="0" borderId="2" xfId="2" applyFont="1" applyAlignment="1" applyProtection="1">
      <alignment horizontal="left"/>
    </xf>
    <xf numFmtId="0" fontId="2" fillId="0" borderId="2" xfId="2" applyNumberFormat="1" applyFont="1" applyProtection="1"/>
    <xf numFmtId="0" fontId="6" fillId="0" borderId="2" xfId="2" applyNumberFormat="1" applyAlignment="1" applyProtection="1">
      <alignment horizontal="center"/>
    </xf>
    <xf numFmtId="0" fontId="1" fillId="0" borderId="2" xfId="2" applyFont="1" applyAlignment="1" applyProtection="1">
      <alignment horizontal="center"/>
    </xf>
    <xf numFmtId="0" fontId="1" fillId="0" borderId="2" xfId="2" applyFont="1" applyAlignment="1" applyProtection="1">
      <alignment horizontal="left"/>
    </xf>
    <xf numFmtId="0" fontId="1" fillId="0" borderId="2" xfId="2" applyNumberFormat="1" applyFont="1" applyProtection="1"/>
    <xf numFmtId="0" fontId="6" fillId="0" borderId="2" xfId="2" applyNumberFormat="1" applyAlignment="1" applyProtection="1">
      <alignment horizontal="center"/>
      <protection locked="0"/>
    </xf>
  </cellXfs>
  <cellStyles count="5">
    <cellStyle name="Link" xfId="4" builtinId="8"/>
    <cellStyle name="Prozent" xfId="1" builtinId="5"/>
    <cellStyle name="Prozent 2" xfId="3" xr:uid="{91214767-23FC-4593-AD94-F712837478F5}"/>
    <cellStyle name="Standard" xfId="0" builtinId="0"/>
    <cellStyle name="Standard 2" xfId="2" xr:uid="{77366CE0-AD63-4DA5-B7CF-AFE91283365F}"/>
  </cellStyles>
  <dxfs count="8">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mruColors>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0</xdr:col>
      <xdr:colOff>0</xdr:colOff>
      <xdr:row>47</xdr:row>
      <xdr:rowOff>0</xdr:rowOff>
    </xdr:from>
    <xdr:to>
      <xdr:col>5</xdr:col>
      <xdr:colOff>438150</xdr:colOff>
      <xdr:row>79</xdr:row>
      <xdr:rowOff>76200</xdr:rowOff>
    </xdr:to>
    <xdr:sp macro="" textlink="">
      <xdr:nvSpPr>
        <xdr:cNvPr id="11" name="Textfeld 10">
          <a:extLst>
            <a:ext uri="{FF2B5EF4-FFF2-40B4-BE49-F238E27FC236}">
              <a16:creationId xmlns:a16="http://schemas.microsoft.com/office/drawing/2014/main" id="{8DF40F1B-73B1-433F-8A47-4493AE8B5C7F}"/>
            </a:ext>
          </a:extLst>
        </xdr:cNvPr>
        <xdr:cNvSpPr txBox="1"/>
      </xdr:nvSpPr>
      <xdr:spPr>
        <a:xfrm>
          <a:off x="0" y="9648825"/>
          <a:ext cx="5867400" cy="5867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0"/>
            <a:t>Liebe</a:t>
          </a:r>
          <a:r>
            <a:rPr lang="de-CH" sz="1100" b="0" baseline="0"/>
            <a:t> Annette</a:t>
          </a:r>
        </a:p>
        <a:p>
          <a:endParaRPr lang="de-CH" sz="1100" b="1"/>
        </a:p>
      </xdr:txBody>
    </xdr:sp>
    <xdr:clientData/>
  </xdr:twoCellAnchor>
  <xdr:twoCellAnchor editAs="oneCell">
    <xdr:from>
      <xdr:col>0</xdr:col>
      <xdr:colOff>28577</xdr:colOff>
      <xdr:row>7</xdr:row>
      <xdr:rowOff>171450</xdr:rowOff>
    </xdr:from>
    <xdr:to>
      <xdr:col>5</xdr:col>
      <xdr:colOff>141241</xdr:colOff>
      <xdr:row>41</xdr:row>
      <xdr:rowOff>109725</xdr:rowOff>
    </xdr:to>
    <xdr:pic>
      <xdr:nvPicPr>
        <xdr:cNvPr id="2" name="Grafik 1">
          <a:extLst>
            <a:ext uri="{FF2B5EF4-FFF2-40B4-BE49-F238E27FC236}">
              <a16:creationId xmlns:a16="http://schemas.microsoft.com/office/drawing/2014/main" id="{7B6F8CE3-2AB8-4F74-93A0-97EE1A73996D}"/>
            </a:ext>
          </a:extLst>
        </xdr:cNvPr>
        <xdr:cNvPicPr>
          <a:picLocks noChangeAspect="1"/>
        </xdr:cNvPicPr>
      </xdr:nvPicPr>
      <xdr:blipFill>
        <a:blip xmlns:r="http://schemas.openxmlformats.org/officeDocument/2006/relationships" r:embed="rId1"/>
        <a:stretch>
          <a:fillRect/>
        </a:stretch>
      </xdr:blipFill>
      <xdr:spPr>
        <a:xfrm>
          <a:off x="28577" y="1895475"/>
          <a:ext cx="5541914" cy="6120000"/>
        </a:xfrm>
        <a:prstGeom prst="rect">
          <a:avLst/>
        </a:prstGeom>
      </xdr:spPr>
    </xdr:pic>
    <xdr:clientData/>
  </xdr:twoCellAnchor>
  <xdr:twoCellAnchor editAs="oneCell">
    <xdr:from>
      <xdr:col>6</xdr:col>
      <xdr:colOff>1</xdr:colOff>
      <xdr:row>8</xdr:row>
      <xdr:rowOff>0</xdr:rowOff>
    </xdr:from>
    <xdr:to>
      <xdr:col>12</xdr:col>
      <xdr:colOff>494846</xdr:colOff>
      <xdr:row>41</xdr:row>
      <xdr:rowOff>128775</xdr:rowOff>
    </xdr:to>
    <xdr:pic>
      <xdr:nvPicPr>
        <xdr:cNvPr id="3" name="Grafik 2">
          <a:extLst>
            <a:ext uri="{FF2B5EF4-FFF2-40B4-BE49-F238E27FC236}">
              <a16:creationId xmlns:a16="http://schemas.microsoft.com/office/drawing/2014/main" id="{D57EDF06-6479-4979-8230-CE31FBBD13AC}"/>
            </a:ext>
          </a:extLst>
        </xdr:cNvPr>
        <xdr:cNvPicPr>
          <a:picLocks noChangeAspect="1"/>
        </xdr:cNvPicPr>
      </xdr:nvPicPr>
      <xdr:blipFill>
        <a:blip xmlns:r="http://schemas.openxmlformats.org/officeDocument/2006/relationships" r:embed="rId2"/>
        <a:stretch>
          <a:fillRect/>
        </a:stretch>
      </xdr:blipFill>
      <xdr:spPr>
        <a:xfrm>
          <a:off x="6267451" y="1914525"/>
          <a:ext cx="5524045" cy="6120000"/>
        </a:xfrm>
        <a:prstGeom prst="rect">
          <a:avLst/>
        </a:prstGeom>
      </xdr:spPr>
    </xdr:pic>
    <xdr:clientData/>
  </xdr:twoCellAnchor>
  <xdr:twoCellAnchor editAs="oneCell">
    <xdr:from>
      <xdr:col>13</xdr:col>
      <xdr:colOff>1</xdr:colOff>
      <xdr:row>8</xdr:row>
      <xdr:rowOff>0</xdr:rowOff>
    </xdr:from>
    <xdr:to>
      <xdr:col>20</xdr:col>
      <xdr:colOff>97446</xdr:colOff>
      <xdr:row>41</xdr:row>
      <xdr:rowOff>128775</xdr:rowOff>
    </xdr:to>
    <xdr:pic>
      <xdr:nvPicPr>
        <xdr:cNvPr id="4" name="Grafik 3">
          <a:extLst>
            <a:ext uri="{FF2B5EF4-FFF2-40B4-BE49-F238E27FC236}">
              <a16:creationId xmlns:a16="http://schemas.microsoft.com/office/drawing/2014/main" id="{D7FBD961-B6E9-4606-B001-C8CE878BD07F}"/>
            </a:ext>
          </a:extLst>
        </xdr:cNvPr>
        <xdr:cNvPicPr>
          <a:picLocks noChangeAspect="1"/>
        </xdr:cNvPicPr>
      </xdr:nvPicPr>
      <xdr:blipFill>
        <a:blip xmlns:r="http://schemas.openxmlformats.org/officeDocument/2006/relationships" r:embed="rId3"/>
        <a:stretch>
          <a:fillRect/>
        </a:stretch>
      </xdr:blipFill>
      <xdr:spPr>
        <a:xfrm>
          <a:off x="12134851" y="1914525"/>
          <a:ext cx="5964845" cy="6120000"/>
        </a:xfrm>
        <a:prstGeom prst="rect">
          <a:avLst/>
        </a:prstGeom>
      </xdr:spPr>
    </xdr:pic>
    <xdr:clientData/>
  </xdr:twoCellAnchor>
  <xdr:twoCellAnchor>
    <xdr:from>
      <xdr:col>6</xdr:col>
      <xdr:colOff>171450</xdr:colOff>
      <xdr:row>19</xdr:row>
      <xdr:rowOff>114300</xdr:rowOff>
    </xdr:from>
    <xdr:to>
      <xdr:col>12</xdr:col>
      <xdr:colOff>57150</xdr:colOff>
      <xdr:row>23</xdr:row>
      <xdr:rowOff>95250</xdr:rowOff>
    </xdr:to>
    <xdr:sp macro="" textlink="">
      <xdr:nvSpPr>
        <xdr:cNvPr id="6" name="Textfeld 5">
          <a:extLst>
            <a:ext uri="{FF2B5EF4-FFF2-40B4-BE49-F238E27FC236}">
              <a16:creationId xmlns:a16="http://schemas.microsoft.com/office/drawing/2014/main" id="{AFD8058C-E8DA-4037-BC82-A876500338E9}"/>
            </a:ext>
          </a:extLst>
        </xdr:cNvPr>
        <xdr:cNvSpPr txBox="1"/>
      </xdr:nvSpPr>
      <xdr:spPr>
        <a:xfrm>
          <a:off x="6438900" y="4029075"/>
          <a:ext cx="4914900" cy="704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a:t>Wir berichten, </a:t>
          </a:r>
        </a:p>
      </xdr:txBody>
    </xdr:sp>
    <xdr:clientData/>
  </xdr:twoCellAnchor>
  <xdr:twoCellAnchor>
    <xdr:from>
      <xdr:col>13</xdr:col>
      <xdr:colOff>85725</xdr:colOff>
      <xdr:row>11</xdr:row>
      <xdr:rowOff>57150</xdr:rowOff>
    </xdr:from>
    <xdr:to>
      <xdr:col>19</xdr:col>
      <xdr:colOff>600075</xdr:colOff>
      <xdr:row>16</xdr:row>
      <xdr:rowOff>104775</xdr:rowOff>
    </xdr:to>
    <xdr:sp macro="" textlink="">
      <xdr:nvSpPr>
        <xdr:cNvPr id="13" name="Textfeld 12">
          <a:extLst>
            <a:ext uri="{FF2B5EF4-FFF2-40B4-BE49-F238E27FC236}">
              <a16:creationId xmlns:a16="http://schemas.microsoft.com/office/drawing/2014/main" id="{3916CBB0-B2A4-4BF1-8637-937DA76E19A1}"/>
            </a:ext>
          </a:extLst>
        </xdr:cNvPr>
        <xdr:cNvSpPr txBox="1"/>
      </xdr:nvSpPr>
      <xdr:spPr>
        <a:xfrm>
          <a:off x="12220575" y="2524125"/>
          <a:ext cx="554355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0"/>
            <a:t>Aufgrund</a:t>
          </a:r>
          <a:r>
            <a:rPr lang="de-CH" sz="1100" b="0" baseline="0"/>
            <a:t> der bekannten Coxarthrose </a:t>
          </a:r>
          <a:endParaRPr lang="de-CH" sz="1100" b="0"/>
        </a:p>
      </xdr:txBody>
    </xdr:sp>
    <xdr:clientData/>
  </xdr:twoCellAnchor>
  <xdr:twoCellAnchor>
    <xdr:from>
      <xdr:col>13</xdr:col>
      <xdr:colOff>76200</xdr:colOff>
      <xdr:row>33</xdr:row>
      <xdr:rowOff>19050</xdr:rowOff>
    </xdr:from>
    <xdr:to>
      <xdr:col>19</xdr:col>
      <xdr:colOff>590550</xdr:colOff>
      <xdr:row>38</xdr:row>
      <xdr:rowOff>66675</xdr:rowOff>
    </xdr:to>
    <xdr:sp macro="" textlink="">
      <xdr:nvSpPr>
        <xdr:cNvPr id="14" name="Textfeld 13">
          <a:extLst>
            <a:ext uri="{FF2B5EF4-FFF2-40B4-BE49-F238E27FC236}">
              <a16:creationId xmlns:a16="http://schemas.microsoft.com/office/drawing/2014/main" id="{0B428AE8-EB94-45DD-982F-59CA35E75DB4}"/>
            </a:ext>
          </a:extLst>
        </xdr:cNvPr>
        <xdr:cNvSpPr txBox="1"/>
      </xdr:nvSpPr>
      <xdr:spPr>
        <a:xfrm>
          <a:off x="12211050" y="6477000"/>
          <a:ext cx="554355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0"/>
            <a:t>Bei</a:t>
          </a:r>
          <a:r>
            <a:rPr lang="de-CH" sz="1100" b="0" baseline="0"/>
            <a:t> Herrn Jürgen Sandzig wurde</a:t>
          </a:r>
          <a:endParaRPr lang="de-CH" sz="1100" b="0"/>
        </a:p>
      </xdr:txBody>
    </xdr:sp>
    <xdr:clientData/>
  </xdr:twoCellAnchor>
  <xdr:twoCellAnchor editAs="oneCell">
    <xdr:from>
      <xdr:col>6</xdr:col>
      <xdr:colOff>0</xdr:colOff>
      <xdr:row>47</xdr:row>
      <xdr:rowOff>0</xdr:rowOff>
    </xdr:from>
    <xdr:to>
      <xdr:col>12</xdr:col>
      <xdr:colOff>159848</xdr:colOff>
      <xdr:row>80</xdr:row>
      <xdr:rowOff>147825</xdr:rowOff>
    </xdr:to>
    <xdr:pic>
      <xdr:nvPicPr>
        <xdr:cNvPr id="7" name="Grafik 6">
          <a:extLst>
            <a:ext uri="{FF2B5EF4-FFF2-40B4-BE49-F238E27FC236}">
              <a16:creationId xmlns:a16="http://schemas.microsoft.com/office/drawing/2014/main" id="{D2D5AE52-442B-4188-B990-595AF5A4BF13}"/>
            </a:ext>
          </a:extLst>
        </xdr:cNvPr>
        <xdr:cNvPicPr>
          <a:picLocks noChangeAspect="1"/>
        </xdr:cNvPicPr>
      </xdr:nvPicPr>
      <xdr:blipFill>
        <a:blip xmlns:r="http://schemas.openxmlformats.org/officeDocument/2006/relationships" r:embed="rId4"/>
        <a:stretch>
          <a:fillRect/>
        </a:stretch>
      </xdr:blipFill>
      <xdr:spPr>
        <a:xfrm>
          <a:off x="6267450" y="9667875"/>
          <a:ext cx="5189048" cy="612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47</xdr:row>
      <xdr:rowOff>0</xdr:rowOff>
    </xdr:from>
    <xdr:to>
      <xdr:col>11</xdr:col>
      <xdr:colOff>370800</xdr:colOff>
      <xdr:row>69</xdr:row>
      <xdr:rowOff>61672</xdr:rowOff>
    </xdr:to>
    <xdr:pic>
      <xdr:nvPicPr>
        <xdr:cNvPr id="2" name="Grafik 1">
          <a:extLst>
            <a:ext uri="{FF2B5EF4-FFF2-40B4-BE49-F238E27FC236}">
              <a16:creationId xmlns:a16="http://schemas.microsoft.com/office/drawing/2014/main" id="{1BA8BBCF-E927-42C7-9425-9805E96C1B33}"/>
            </a:ext>
          </a:extLst>
        </xdr:cNvPr>
        <xdr:cNvPicPr>
          <a:picLocks noChangeAspect="1"/>
        </xdr:cNvPicPr>
      </xdr:nvPicPr>
      <xdr:blipFill>
        <a:blip xmlns:r="http://schemas.openxmlformats.org/officeDocument/2006/relationships" r:embed="rId1"/>
        <a:stretch>
          <a:fillRect/>
        </a:stretch>
      </xdr:blipFill>
      <xdr:spPr>
        <a:xfrm>
          <a:off x="5172075" y="5572125"/>
          <a:ext cx="5400000" cy="4252672"/>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info@schulentwicklung.liv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42DE7-5F73-40A0-8EF8-AEE3BCA390C5}">
  <sheetPr>
    <tabColor rgb="FFFF0000"/>
  </sheetPr>
  <dimension ref="A2:E17"/>
  <sheetViews>
    <sheetView tabSelected="1" workbookViewId="0">
      <selection activeCell="G23" sqref="G23"/>
    </sheetView>
  </sheetViews>
  <sheetFormatPr baseColWidth="10" defaultRowHeight="14.25" x14ac:dyDescent="0.2"/>
  <sheetData>
    <row r="2" spans="1:5" s="6" customFormat="1" x14ac:dyDescent="0.2">
      <c r="A2" s="4" t="s">
        <v>23</v>
      </c>
    </row>
    <row r="4" spans="1:5" x14ac:dyDescent="0.2">
      <c r="A4" s="4" t="s">
        <v>22</v>
      </c>
    </row>
    <row r="6" spans="1:5" x14ac:dyDescent="0.2">
      <c r="A6" s="26" t="s">
        <v>70</v>
      </c>
    </row>
    <row r="7" spans="1:5" x14ac:dyDescent="0.2">
      <c r="A7" s="26" t="s">
        <v>66</v>
      </c>
      <c r="E7" s="13" t="s">
        <v>21</v>
      </c>
    </row>
    <row r="9" spans="1:5" x14ac:dyDescent="0.2">
      <c r="A9" s="26" t="s">
        <v>67</v>
      </c>
    </row>
    <row r="10" spans="1:5" x14ac:dyDescent="0.2">
      <c r="A10" s="26" t="s">
        <v>68</v>
      </c>
    </row>
    <row r="12" spans="1:5" x14ac:dyDescent="0.2">
      <c r="A12" s="26" t="s">
        <v>71</v>
      </c>
    </row>
    <row r="14" spans="1:5" x14ac:dyDescent="0.2">
      <c r="A14" s="26" t="s">
        <v>69</v>
      </c>
    </row>
    <row r="15" spans="1:5" x14ac:dyDescent="0.2">
      <c r="A15" s="4" t="s">
        <v>24</v>
      </c>
    </row>
    <row r="17" spans="1:1" x14ac:dyDescent="0.2">
      <c r="A17" s="4" t="s">
        <v>25</v>
      </c>
    </row>
  </sheetData>
  <sheetProtection password="FC6D" sheet="1" objects="1" scenarios="1"/>
  <hyperlinks>
    <hyperlink ref="E7" r:id="rId1" xr:uid="{43D72ACC-EBC0-47E4-95A7-20B8305290C5}"/>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E1000"/>
  <sheetViews>
    <sheetView topLeftCell="A2" workbookViewId="0">
      <selection activeCell="B37" sqref="B37:B42"/>
    </sheetView>
  </sheetViews>
  <sheetFormatPr baseColWidth="10" defaultColWidth="12.625" defaultRowHeight="15" customHeight="1" x14ac:dyDescent="0.2"/>
  <cols>
    <col min="1" max="1" width="8.375" style="5" customWidth="1"/>
    <col min="2" max="2" width="10.125" style="7" customWidth="1"/>
    <col min="3" max="3" width="7.25" style="7" hidden="1" customWidth="1"/>
    <col min="4" max="4" width="6.875" style="19" hidden="1" customWidth="1"/>
    <col min="5" max="23" width="9.375" style="5" customWidth="1"/>
    <col min="24" max="16384" width="12.625" style="5"/>
  </cols>
  <sheetData>
    <row r="1" spans="1:5" ht="18.75" x14ac:dyDescent="0.3">
      <c r="A1" s="1" t="s">
        <v>11</v>
      </c>
      <c r="E1" s="26" t="s">
        <v>36</v>
      </c>
    </row>
    <row r="2" spans="1:5" ht="14.25" x14ac:dyDescent="0.2"/>
    <row r="3" spans="1:5" x14ac:dyDescent="0.25">
      <c r="A3" s="2" t="s">
        <v>1</v>
      </c>
      <c r="B3" s="30" t="s">
        <v>39</v>
      </c>
      <c r="C3" s="33" t="s">
        <v>3</v>
      </c>
      <c r="D3" s="34"/>
    </row>
    <row r="4" spans="1:5" x14ac:dyDescent="0.25">
      <c r="A4" s="3" t="s">
        <v>12</v>
      </c>
      <c r="B4" s="22" t="s">
        <v>33</v>
      </c>
      <c r="C4" s="10" t="s">
        <v>10</v>
      </c>
      <c r="D4" s="21" t="s">
        <v>9</v>
      </c>
    </row>
    <row r="5" spans="1:5" x14ac:dyDescent="0.25">
      <c r="A5" s="3">
        <v>1</v>
      </c>
      <c r="B5" s="27"/>
      <c r="C5" s="10">
        <f>COUNTIF(B5,"f")</f>
        <v>0</v>
      </c>
      <c r="D5" s="21">
        <v>1</v>
      </c>
    </row>
    <row r="6" spans="1:5" x14ac:dyDescent="0.25">
      <c r="A6" s="3">
        <f t="shared" ref="A6:A10" si="0">A5+1</f>
        <v>2</v>
      </c>
      <c r="B6" s="11"/>
      <c r="C6" s="10">
        <f>COUNTIF(B6,"f")</f>
        <v>0</v>
      </c>
      <c r="D6" s="21">
        <v>1</v>
      </c>
    </row>
    <row r="7" spans="1:5" x14ac:dyDescent="0.25">
      <c r="A7" s="3">
        <f t="shared" si="0"/>
        <v>3</v>
      </c>
      <c r="B7" s="11"/>
      <c r="C7" s="10">
        <f>COUNTIF(B7,"b")</f>
        <v>0</v>
      </c>
      <c r="D7" s="21">
        <v>1</v>
      </c>
    </row>
    <row r="8" spans="1:5" x14ac:dyDescent="0.25">
      <c r="A8" s="3">
        <f t="shared" si="0"/>
        <v>4</v>
      </c>
      <c r="B8" s="11"/>
      <c r="C8" s="10">
        <f>COUNTIF(B8,"f")</f>
        <v>0</v>
      </c>
      <c r="D8" s="21">
        <v>1</v>
      </c>
    </row>
    <row r="9" spans="1:5" s="28" customFormat="1" x14ac:dyDescent="0.25">
      <c r="A9" s="3">
        <f t="shared" si="0"/>
        <v>5</v>
      </c>
      <c r="B9" s="11"/>
      <c r="C9" s="10">
        <f>COUNTIF(B9,"r")</f>
        <v>0</v>
      </c>
      <c r="D9" s="21">
        <v>1</v>
      </c>
    </row>
    <row r="10" spans="1:5" s="28" customFormat="1" x14ac:dyDescent="0.25">
      <c r="A10" s="3">
        <f t="shared" si="0"/>
        <v>6</v>
      </c>
      <c r="B10" s="11"/>
      <c r="C10" s="10">
        <f>COUNTIF(B10,"c")</f>
        <v>0</v>
      </c>
      <c r="D10" s="21">
        <v>1</v>
      </c>
    </row>
    <row r="11" spans="1:5" x14ac:dyDescent="0.25">
      <c r="A11" s="2"/>
      <c r="C11" s="17">
        <f>SUM(C5:C10)</f>
        <v>0</v>
      </c>
      <c r="D11" s="17">
        <f>SUM(D5:D10)</f>
        <v>6</v>
      </c>
    </row>
    <row r="12" spans="1:5" ht="5.25" customHeight="1" x14ac:dyDescent="0.25">
      <c r="A12" s="2"/>
      <c r="C12" s="9"/>
      <c r="D12" s="17"/>
    </row>
    <row r="13" spans="1:5" x14ac:dyDescent="0.25">
      <c r="C13" s="8"/>
    </row>
    <row r="14" spans="1:5" x14ac:dyDescent="0.25">
      <c r="A14" s="2" t="s">
        <v>6</v>
      </c>
      <c r="B14" s="30" t="s">
        <v>48</v>
      </c>
      <c r="C14" s="33" t="s">
        <v>3</v>
      </c>
      <c r="D14" s="34"/>
    </row>
    <row r="15" spans="1:5" ht="17.25" customHeight="1" x14ac:dyDescent="0.25">
      <c r="A15" s="3" t="s">
        <v>12</v>
      </c>
      <c r="B15" s="31" t="s">
        <v>34</v>
      </c>
      <c r="C15" s="10" t="s">
        <v>10</v>
      </c>
      <c r="D15" s="21" t="s">
        <v>9</v>
      </c>
    </row>
    <row r="16" spans="1:5" x14ac:dyDescent="0.25">
      <c r="A16" s="3">
        <v>7</v>
      </c>
      <c r="B16" s="11"/>
      <c r="C16" s="10">
        <f>COUNTIF(B16,"c")</f>
        <v>0</v>
      </c>
      <c r="D16" s="21">
        <v>1</v>
      </c>
    </row>
    <row r="17" spans="1:4" ht="15.75" customHeight="1" x14ac:dyDescent="0.25">
      <c r="A17" s="3">
        <f>A16+1</f>
        <v>8</v>
      </c>
      <c r="B17" s="27"/>
      <c r="C17" s="10">
        <f>COUNTIF(B17,"b")</f>
        <v>0</v>
      </c>
      <c r="D17" s="21">
        <v>1</v>
      </c>
    </row>
    <row r="18" spans="1:4" ht="15.75" customHeight="1" x14ac:dyDescent="0.25">
      <c r="A18" s="3">
        <f t="shared" ref="A18:A32" si="1">A17+1</f>
        <v>9</v>
      </c>
      <c r="B18" s="27"/>
      <c r="C18" s="10">
        <f>COUNTIF(B18,"a")</f>
        <v>0</v>
      </c>
      <c r="D18" s="21">
        <v>1</v>
      </c>
    </row>
    <row r="19" spans="1:4" ht="15.75" customHeight="1" x14ac:dyDescent="0.25">
      <c r="A19" s="3">
        <f t="shared" si="1"/>
        <v>10</v>
      </c>
      <c r="B19" s="27"/>
      <c r="C19" s="10">
        <f>COUNTIF(B19,"b")</f>
        <v>0</v>
      </c>
      <c r="D19" s="21">
        <v>1</v>
      </c>
    </row>
    <row r="20" spans="1:4" ht="15.75" customHeight="1" x14ac:dyDescent="0.25">
      <c r="A20" s="3">
        <f t="shared" si="1"/>
        <v>11</v>
      </c>
      <c r="B20" s="11"/>
      <c r="C20" s="10">
        <f>COUNTIF(B20,"a")</f>
        <v>0</v>
      </c>
      <c r="D20" s="21">
        <v>1</v>
      </c>
    </row>
    <row r="21" spans="1:4" ht="15.75" customHeight="1" x14ac:dyDescent="0.25">
      <c r="A21" s="3">
        <f t="shared" si="1"/>
        <v>12</v>
      </c>
      <c r="B21" s="27"/>
      <c r="C21" s="10">
        <f>COUNTIF(B21,"b")</f>
        <v>0</v>
      </c>
      <c r="D21" s="21">
        <v>1</v>
      </c>
    </row>
    <row r="22" spans="1:4" s="16" customFormat="1" ht="15.75" customHeight="1" x14ac:dyDescent="0.25">
      <c r="A22" s="3">
        <f t="shared" si="1"/>
        <v>13</v>
      </c>
      <c r="B22" s="27"/>
      <c r="C22" s="10">
        <f>COUNTIF(B22,"a")</f>
        <v>0</v>
      </c>
      <c r="D22" s="21">
        <v>1</v>
      </c>
    </row>
    <row r="23" spans="1:4" ht="15.75" customHeight="1" x14ac:dyDescent="0.25">
      <c r="A23" s="3">
        <f t="shared" si="1"/>
        <v>14</v>
      </c>
      <c r="B23" s="27"/>
      <c r="C23" s="10">
        <f>COUNTIF(B23,"a")</f>
        <v>0</v>
      </c>
      <c r="D23" s="21">
        <v>1</v>
      </c>
    </row>
    <row r="24" spans="1:4" s="14" customFormat="1" x14ac:dyDescent="0.25">
      <c r="A24" s="2"/>
      <c r="B24" s="7"/>
      <c r="C24" s="17">
        <f>SUM(C16:C23)</f>
        <v>0</v>
      </c>
      <c r="D24" s="17">
        <f>SUM(D16:D23)</f>
        <v>8</v>
      </c>
    </row>
    <row r="25" spans="1:4" s="14" customFormat="1" ht="5.25" customHeight="1" x14ac:dyDescent="0.25">
      <c r="A25" s="2"/>
      <c r="B25" s="7"/>
      <c r="C25" s="9"/>
      <c r="D25" s="17"/>
    </row>
    <row r="26" spans="1:4" s="14" customFormat="1" x14ac:dyDescent="0.25">
      <c r="A26" s="15" t="s">
        <v>7</v>
      </c>
      <c r="B26" s="30" t="s">
        <v>41</v>
      </c>
      <c r="C26" s="33" t="s">
        <v>3</v>
      </c>
      <c r="D26" s="34"/>
    </row>
    <row r="27" spans="1:4" s="14" customFormat="1" ht="17.25" customHeight="1" x14ac:dyDescent="0.25">
      <c r="A27" s="3" t="s">
        <v>12</v>
      </c>
      <c r="B27" s="31" t="s">
        <v>34</v>
      </c>
      <c r="C27" s="10" t="s">
        <v>10</v>
      </c>
      <c r="D27" s="21" t="s">
        <v>9</v>
      </c>
    </row>
    <row r="28" spans="1:4" ht="15.75" customHeight="1" x14ac:dyDescent="0.25">
      <c r="A28" s="3">
        <f>A23+1</f>
        <v>15</v>
      </c>
      <c r="B28" s="11"/>
      <c r="C28" s="10">
        <f>COUNTIF(B28,"b")</f>
        <v>0</v>
      </c>
      <c r="D28" s="21">
        <v>1</v>
      </c>
    </row>
    <row r="29" spans="1:4" ht="15.75" customHeight="1" x14ac:dyDescent="0.25">
      <c r="A29" s="3">
        <f t="shared" si="1"/>
        <v>16</v>
      </c>
      <c r="B29" s="11"/>
      <c r="C29" s="10">
        <f>COUNTIF(B29,"k")</f>
        <v>0</v>
      </c>
      <c r="D29" s="21">
        <v>1</v>
      </c>
    </row>
    <row r="30" spans="1:4" ht="15.75" customHeight="1" x14ac:dyDescent="0.25">
      <c r="A30" s="3">
        <f t="shared" si="1"/>
        <v>17</v>
      </c>
      <c r="B30" s="11"/>
      <c r="C30" s="10">
        <f>COUNTIF(B30,"i")</f>
        <v>0</v>
      </c>
      <c r="D30" s="21">
        <v>1</v>
      </c>
    </row>
    <row r="31" spans="1:4" s="14" customFormat="1" ht="15.75" customHeight="1" x14ac:dyDescent="0.25">
      <c r="A31" s="3">
        <f t="shared" si="1"/>
        <v>18</v>
      </c>
      <c r="B31" s="11"/>
      <c r="C31" s="10">
        <f>COUNTIF(B31,"h")</f>
        <v>0</v>
      </c>
      <c r="D31" s="21">
        <v>1</v>
      </c>
    </row>
    <row r="32" spans="1:4" s="14" customFormat="1" ht="15.75" customHeight="1" x14ac:dyDescent="0.25">
      <c r="A32" s="3">
        <f t="shared" si="1"/>
        <v>19</v>
      </c>
      <c r="B32" s="11"/>
      <c r="C32" s="10">
        <f>COUNTIF(B32,"e")</f>
        <v>0</v>
      </c>
      <c r="D32" s="21">
        <v>1</v>
      </c>
    </row>
    <row r="33" spans="1:4" ht="15.75" customHeight="1" x14ac:dyDescent="0.25">
      <c r="A33" s="2"/>
      <c r="B33" s="8"/>
      <c r="C33" s="9">
        <f>SUM(C28:C32)</f>
        <v>0</v>
      </c>
      <c r="D33" s="9">
        <f>SUM(D28:D32)</f>
        <v>5</v>
      </c>
    </row>
    <row r="34" spans="1:4" ht="6" customHeight="1" x14ac:dyDescent="0.2"/>
    <row r="35" spans="1:4" s="16" customFormat="1" x14ac:dyDescent="0.25">
      <c r="A35" s="15" t="s">
        <v>27</v>
      </c>
      <c r="B35" s="30" t="s">
        <v>42</v>
      </c>
      <c r="C35" s="33" t="s">
        <v>3</v>
      </c>
      <c r="D35" s="34"/>
    </row>
    <row r="36" spans="1:4" s="16" customFormat="1" ht="17.25" customHeight="1" x14ac:dyDescent="0.25">
      <c r="A36" s="3" t="s">
        <v>12</v>
      </c>
      <c r="B36" s="31" t="s">
        <v>40</v>
      </c>
      <c r="C36" s="10" t="s">
        <v>10</v>
      </c>
      <c r="D36" s="21" t="s">
        <v>9</v>
      </c>
    </row>
    <row r="37" spans="1:4" s="16" customFormat="1" ht="15.75" customHeight="1" x14ac:dyDescent="0.25">
      <c r="A37" s="3">
        <v>20</v>
      </c>
      <c r="B37" s="11"/>
      <c r="C37" s="10">
        <f>COUNTIF(B37,"r")</f>
        <v>0</v>
      </c>
      <c r="D37" s="21">
        <v>1</v>
      </c>
    </row>
    <row r="38" spans="1:4" s="16" customFormat="1" ht="15.75" customHeight="1" x14ac:dyDescent="0.25">
      <c r="A38" s="3">
        <f>A37+1</f>
        <v>21</v>
      </c>
      <c r="B38" s="11"/>
      <c r="C38" s="10">
        <f>COUNTIF(B38,"f")</f>
        <v>0</v>
      </c>
      <c r="D38" s="21">
        <v>1</v>
      </c>
    </row>
    <row r="39" spans="1:4" s="16" customFormat="1" ht="15.75" customHeight="1" x14ac:dyDescent="0.25">
      <c r="A39" s="3">
        <f>A38+1</f>
        <v>22</v>
      </c>
      <c r="B39" s="11"/>
      <c r="C39" s="10">
        <f>COUNTIF(B39,"f")</f>
        <v>0</v>
      </c>
      <c r="D39" s="21">
        <v>1</v>
      </c>
    </row>
    <row r="40" spans="1:4" s="16" customFormat="1" ht="15.75" customHeight="1" x14ac:dyDescent="0.25">
      <c r="A40" s="3">
        <f t="shared" ref="A40:A42" si="2">A39+1</f>
        <v>23</v>
      </c>
      <c r="B40" s="11"/>
      <c r="C40" s="10">
        <f>COUNTIF(B40,"r")</f>
        <v>0</v>
      </c>
      <c r="D40" s="21">
        <v>1</v>
      </c>
    </row>
    <row r="41" spans="1:4" s="16" customFormat="1" ht="15.75" customHeight="1" x14ac:dyDescent="0.25">
      <c r="A41" s="3">
        <f t="shared" si="2"/>
        <v>24</v>
      </c>
      <c r="B41" s="11"/>
      <c r="C41" s="10">
        <f t="shared" ref="C41:C42" si="3">COUNTIF(B41,"f")</f>
        <v>0</v>
      </c>
      <c r="D41" s="21">
        <v>1</v>
      </c>
    </row>
    <row r="42" spans="1:4" ht="15.75" customHeight="1" x14ac:dyDescent="0.25">
      <c r="A42" s="3">
        <f t="shared" si="2"/>
        <v>25</v>
      </c>
      <c r="B42" s="11"/>
      <c r="C42" s="10">
        <f t="shared" si="3"/>
        <v>0</v>
      </c>
      <c r="D42" s="21">
        <v>1</v>
      </c>
    </row>
    <row r="43" spans="1:4" ht="15.75" customHeight="1" x14ac:dyDescent="0.25">
      <c r="C43" s="9">
        <f>SUM(C37:C42)</f>
        <v>0</v>
      </c>
      <c r="D43" s="9">
        <f>SUM(D37:D42)</f>
        <v>6</v>
      </c>
    </row>
    <row r="44" spans="1:4" ht="15.75" customHeight="1" x14ac:dyDescent="0.25">
      <c r="C44" s="32"/>
      <c r="D44" s="32"/>
    </row>
    <row r="45" spans="1:4" ht="15.75" customHeight="1" x14ac:dyDescent="0.25">
      <c r="B45" s="32" t="s">
        <v>26</v>
      </c>
      <c r="C45" s="20">
        <f>SUM(C5:C10,C16:C23,C28:C32,C37:C42)</f>
        <v>0</v>
      </c>
      <c r="D45" s="20">
        <f>SUM(D5:D10,D16:D23,D28:D32,D37:D42)</f>
        <v>25</v>
      </c>
    </row>
    <row r="46" spans="1:4" ht="15.75" customHeight="1" x14ac:dyDescent="0.2"/>
    <row r="47" spans="1:4" ht="15.75" customHeight="1" x14ac:dyDescent="0.25">
      <c r="B47" s="32"/>
    </row>
    <row r="48" spans="1:4" ht="15.75" customHeight="1" x14ac:dyDescent="0.2"/>
    <row r="49" spans="2:2" ht="15.75" customHeight="1" x14ac:dyDescent="0.25">
      <c r="B49" s="32"/>
    </row>
    <row r="50" spans="2:2" ht="15.75" customHeight="1" x14ac:dyDescent="0.2"/>
    <row r="51" spans="2:2" ht="15.75" customHeight="1" x14ac:dyDescent="0.2"/>
    <row r="52" spans="2:2" ht="15.75" customHeight="1" x14ac:dyDescent="0.2"/>
    <row r="53" spans="2:2" ht="15.75" customHeight="1" x14ac:dyDescent="0.2"/>
    <row r="54" spans="2:2" ht="15.75" customHeight="1" x14ac:dyDescent="0.2"/>
    <row r="55" spans="2:2" ht="15.75" customHeight="1" x14ac:dyDescent="0.2"/>
    <row r="56" spans="2:2" ht="15.75" customHeight="1" x14ac:dyDescent="0.2"/>
    <row r="57" spans="2:2" ht="15.75" customHeight="1" x14ac:dyDescent="0.2"/>
    <row r="58" spans="2:2" ht="15.75" customHeight="1" x14ac:dyDescent="0.2"/>
    <row r="59" spans="2:2" ht="15.75" customHeight="1" x14ac:dyDescent="0.2"/>
    <row r="60" spans="2:2" ht="15.75" customHeight="1" x14ac:dyDescent="0.2"/>
    <row r="61" spans="2:2" ht="15.75" customHeight="1" x14ac:dyDescent="0.2"/>
    <row r="62" spans="2:2" ht="15.75" customHeight="1" x14ac:dyDescent="0.2"/>
    <row r="63" spans="2:2" ht="15.75" customHeight="1" x14ac:dyDescent="0.2"/>
    <row r="64" spans="2:2"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heetProtection password="FC6D" sheet="1" objects="1" scenarios="1"/>
  <mergeCells count="4">
    <mergeCell ref="C3:D3"/>
    <mergeCell ref="C14:D14"/>
    <mergeCell ref="C26:D26"/>
    <mergeCell ref="C35:D35"/>
  </mergeCells>
  <pageMargins left="0.7" right="0.7" top="0.78740157499999996" bottom="0.78740157499999996"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X1003"/>
  <sheetViews>
    <sheetView topLeftCell="A37" workbookViewId="0">
      <selection activeCell="H66" sqref="H66"/>
    </sheetView>
  </sheetViews>
  <sheetFormatPr baseColWidth="10" defaultColWidth="12.625" defaultRowHeight="15" customHeight="1" x14ac:dyDescent="0.2"/>
  <cols>
    <col min="1" max="1" width="5.5" style="41" customWidth="1"/>
    <col min="2" max="2" width="5" style="44" customWidth="1"/>
    <col min="3" max="3" width="10" style="41" customWidth="1"/>
    <col min="4" max="4" width="6.625" style="41" hidden="1" customWidth="1"/>
    <col min="5" max="5" width="5" style="41" hidden="1" customWidth="1"/>
    <col min="6" max="6" width="5" style="41" customWidth="1"/>
    <col min="7" max="7" width="6.75" style="41" customWidth="1"/>
    <col min="8" max="24" width="9.375" style="41" customWidth="1"/>
    <col min="25" max="16384" width="12.625" style="41"/>
  </cols>
  <sheetData>
    <row r="1" spans="1:24" ht="18.75" x14ac:dyDescent="0.3">
      <c r="A1" s="37" t="s">
        <v>0</v>
      </c>
      <c r="B1" s="38"/>
      <c r="C1" s="37"/>
      <c r="D1" s="37"/>
      <c r="E1" s="37"/>
      <c r="F1" s="37"/>
      <c r="G1" s="39" t="s">
        <v>29</v>
      </c>
      <c r="H1" s="40"/>
      <c r="I1" s="40"/>
      <c r="J1" s="40"/>
      <c r="K1" s="40"/>
      <c r="L1" s="40"/>
      <c r="M1" s="40"/>
      <c r="N1" s="40"/>
      <c r="O1" s="40"/>
      <c r="P1" s="40"/>
      <c r="Q1" s="40"/>
      <c r="R1" s="40"/>
      <c r="S1" s="40"/>
      <c r="T1" s="40"/>
      <c r="U1" s="40"/>
      <c r="V1" s="40"/>
      <c r="W1" s="40"/>
      <c r="X1" s="40"/>
    </row>
    <row r="3" spans="1:24" x14ac:dyDescent="0.25">
      <c r="A3" s="42" t="s">
        <v>1</v>
      </c>
      <c r="B3" s="43"/>
    </row>
    <row r="4" spans="1:24" ht="5.25" customHeight="1" x14ac:dyDescent="0.2"/>
    <row r="5" spans="1:24" ht="16.5" customHeight="1" x14ac:dyDescent="0.25">
      <c r="A5" s="45" t="s">
        <v>2</v>
      </c>
      <c r="C5" s="46" t="s">
        <v>43</v>
      </c>
      <c r="D5" s="45" t="s">
        <v>3</v>
      </c>
      <c r="E5" s="45" t="s">
        <v>4</v>
      </c>
      <c r="F5" s="45"/>
    </row>
    <row r="6" spans="1:24" x14ac:dyDescent="0.25">
      <c r="A6" s="45">
        <v>26</v>
      </c>
      <c r="B6" s="23"/>
      <c r="D6" s="45">
        <f>COUNTIF(B6,"d")</f>
        <v>0</v>
      </c>
      <c r="E6" s="45">
        <v>1</v>
      </c>
    </row>
    <row r="7" spans="1:24" x14ac:dyDescent="0.25">
      <c r="A7" s="45">
        <f t="shared" ref="A7:A11" si="0">A6+1</f>
        <v>27</v>
      </c>
      <c r="B7" s="23"/>
      <c r="D7" s="45">
        <f>COUNTIF(B7,"c")</f>
        <v>0</v>
      </c>
      <c r="E7" s="45">
        <v>1</v>
      </c>
    </row>
    <row r="8" spans="1:24" x14ac:dyDescent="0.25">
      <c r="A8" s="45">
        <f t="shared" si="0"/>
        <v>28</v>
      </c>
      <c r="B8" s="23"/>
      <c r="D8" s="45">
        <f>COUNTIF(B8,"g")</f>
        <v>0</v>
      </c>
      <c r="E8" s="45">
        <v>1</v>
      </c>
    </row>
    <row r="9" spans="1:24" x14ac:dyDescent="0.25">
      <c r="A9" s="45">
        <f t="shared" si="0"/>
        <v>29</v>
      </c>
      <c r="B9" s="23"/>
      <c r="D9" s="45">
        <f>COUNTIF(B9,"a")</f>
        <v>0</v>
      </c>
      <c r="E9" s="45">
        <v>1</v>
      </c>
    </row>
    <row r="10" spans="1:24" x14ac:dyDescent="0.25">
      <c r="A10" s="45">
        <f t="shared" si="0"/>
        <v>30</v>
      </c>
      <c r="B10" s="23"/>
      <c r="D10" s="45">
        <f>COUNTIF(B10,"f")</f>
        <v>0</v>
      </c>
      <c r="E10" s="45">
        <v>1</v>
      </c>
    </row>
    <row r="11" spans="1:24" x14ac:dyDescent="0.25">
      <c r="A11" s="45">
        <f t="shared" si="0"/>
        <v>31</v>
      </c>
      <c r="B11" s="23"/>
      <c r="D11" s="45">
        <f>COUNTIF(B11,"e")</f>
        <v>0</v>
      </c>
      <c r="E11" s="45">
        <v>1</v>
      </c>
    </row>
    <row r="12" spans="1:24" x14ac:dyDescent="0.25">
      <c r="A12" s="42" t="s">
        <v>5</v>
      </c>
      <c r="B12" s="47"/>
      <c r="C12" s="42"/>
      <c r="D12" s="42">
        <f>SUM(D6:D11)</f>
        <v>0</v>
      </c>
      <c r="E12" s="42">
        <f>SUM(E6:E11)</f>
        <v>6</v>
      </c>
      <c r="F12" s="48"/>
      <c r="G12" s="42"/>
      <c r="H12" s="42"/>
      <c r="I12" s="42"/>
      <c r="J12" s="42"/>
      <c r="K12" s="42"/>
      <c r="L12" s="42"/>
      <c r="M12" s="42"/>
      <c r="N12" s="42"/>
      <c r="O12" s="42"/>
      <c r="P12" s="42"/>
      <c r="Q12" s="42"/>
      <c r="R12" s="42"/>
      <c r="S12" s="42"/>
      <c r="T12" s="42"/>
      <c r="U12" s="42"/>
      <c r="V12" s="42"/>
      <c r="W12" s="42"/>
      <c r="X12" s="42"/>
    </row>
    <row r="13" spans="1:24" x14ac:dyDescent="0.25">
      <c r="A13" s="42" t="s">
        <v>6</v>
      </c>
      <c r="B13" s="43"/>
      <c r="C13" s="46" t="s">
        <v>44</v>
      </c>
    </row>
    <row r="14" spans="1:24" ht="6.75" customHeight="1" x14ac:dyDescent="0.2"/>
    <row r="15" spans="1:24" x14ac:dyDescent="0.25">
      <c r="A15" s="45">
        <f>A11+1</f>
        <v>32</v>
      </c>
      <c r="B15" s="23"/>
      <c r="D15" s="45">
        <f>COUNTIF(B15,"a")</f>
        <v>0</v>
      </c>
      <c r="E15" s="45">
        <v>1</v>
      </c>
    </row>
    <row r="16" spans="1:24" x14ac:dyDescent="0.25">
      <c r="A16" s="45">
        <f>A15+1</f>
        <v>33</v>
      </c>
      <c r="B16" s="23"/>
      <c r="D16" s="45">
        <f>COUNTIF(B16,"c")</f>
        <v>0</v>
      </c>
      <c r="E16" s="45">
        <v>1</v>
      </c>
    </row>
    <row r="17" spans="1:24" x14ac:dyDescent="0.25">
      <c r="A17" s="45">
        <f t="shared" ref="A17:A25" si="1">A16+1</f>
        <v>34</v>
      </c>
      <c r="B17" s="23"/>
      <c r="D17" s="45">
        <f>COUNTIF(B17,"b")</f>
        <v>0</v>
      </c>
      <c r="E17" s="45">
        <v>1</v>
      </c>
    </row>
    <row r="18" spans="1:24" x14ac:dyDescent="0.25">
      <c r="A18" s="45">
        <f t="shared" si="1"/>
        <v>35</v>
      </c>
      <c r="B18" s="23"/>
      <c r="D18" s="45">
        <f>COUNTIF(B18,"b")</f>
        <v>0</v>
      </c>
      <c r="E18" s="45">
        <v>1</v>
      </c>
    </row>
    <row r="19" spans="1:24" x14ac:dyDescent="0.25">
      <c r="A19" s="45">
        <f t="shared" si="1"/>
        <v>36</v>
      </c>
      <c r="B19" s="23"/>
      <c r="D19" s="45">
        <f>COUNTIF(B19,"c")</f>
        <v>0</v>
      </c>
      <c r="E19" s="45">
        <v>1</v>
      </c>
    </row>
    <row r="20" spans="1:24" x14ac:dyDescent="0.25">
      <c r="A20" s="45">
        <f t="shared" si="1"/>
        <v>37</v>
      </c>
      <c r="B20" s="23"/>
      <c r="D20" s="45">
        <f>COUNTIF(B20,"a")</f>
        <v>0</v>
      </c>
      <c r="E20" s="45">
        <v>1</v>
      </c>
    </row>
    <row r="21" spans="1:24" x14ac:dyDescent="0.25">
      <c r="A21" s="45">
        <f t="shared" si="1"/>
        <v>38</v>
      </c>
      <c r="B21" s="23"/>
      <c r="D21" s="45">
        <f>COUNTIF(B21,"a")</f>
        <v>0</v>
      </c>
      <c r="E21" s="45">
        <v>1</v>
      </c>
    </row>
    <row r="22" spans="1:24" x14ac:dyDescent="0.25">
      <c r="A22" s="45">
        <f t="shared" si="1"/>
        <v>39</v>
      </c>
      <c r="B22" s="23"/>
      <c r="D22" s="45">
        <f>COUNTIF(B22,"c")</f>
        <v>0</v>
      </c>
      <c r="E22" s="45">
        <v>1</v>
      </c>
    </row>
    <row r="23" spans="1:24" x14ac:dyDescent="0.25">
      <c r="A23" s="45">
        <f t="shared" si="1"/>
        <v>40</v>
      </c>
      <c r="B23" s="23"/>
      <c r="D23" s="45">
        <f>COUNTIF(B23,"b")</f>
        <v>0</v>
      </c>
      <c r="E23" s="45">
        <v>1</v>
      </c>
    </row>
    <row r="24" spans="1:24" x14ac:dyDescent="0.25">
      <c r="A24" s="45">
        <f t="shared" si="1"/>
        <v>41</v>
      </c>
      <c r="B24" s="23"/>
      <c r="D24" s="45">
        <f>COUNTIF(B24,"a")</f>
        <v>0</v>
      </c>
      <c r="E24" s="45">
        <v>1</v>
      </c>
    </row>
    <row r="25" spans="1:24" x14ac:dyDescent="0.25">
      <c r="A25" s="45">
        <f t="shared" si="1"/>
        <v>42</v>
      </c>
      <c r="B25" s="23"/>
      <c r="D25" s="45">
        <f>COUNTIF(B25,"a")</f>
        <v>0</v>
      </c>
      <c r="E25" s="45">
        <v>1</v>
      </c>
    </row>
    <row r="26" spans="1:24" x14ac:dyDescent="0.25">
      <c r="A26" s="42" t="s">
        <v>5</v>
      </c>
      <c r="B26" s="47"/>
      <c r="C26" s="42"/>
      <c r="D26" s="42">
        <f>SUM(D15:D25)</f>
        <v>0</v>
      </c>
      <c r="E26" s="42">
        <f>SUM(E15:E25)</f>
        <v>11</v>
      </c>
      <c r="F26" s="48"/>
      <c r="G26" s="42"/>
      <c r="H26" s="42"/>
      <c r="I26" s="42"/>
      <c r="J26" s="42"/>
      <c r="K26" s="42"/>
      <c r="L26" s="42"/>
      <c r="M26" s="42"/>
      <c r="N26" s="42"/>
      <c r="O26" s="42"/>
      <c r="P26" s="42"/>
      <c r="Q26" s="42"/>
      <c r="R26" s="42"/>
      <c r="S26" s="42"/>
      <c r="T26" s="42"/>
      <c r="U26" s="42"/>
      <c r="V26" s="42"/>
      <c r="W26" s="42"/>
      <c r="X26" s="42"/>
    </row>
    <row r="27" spans="1:24" ht="6.75" customHeight="1" x14ac:dyDescent="0.2"/>
    <row r="28" spans="1:24" ht="15.75" customHeight="1" x14ac:dyDescent="0.25">
      <c r="A28" s="42" t="s">
        <v>7</v>
      </c>
      <c r="B28" s="43"/>
      <c r="C28" s="46" t="s">
        <v>45</v>
      </c>
    </row>
    <row r="29" spans="1:24" x14ac:dyDescent="0.25">
      <c r="A29" s="45">
        <f>A25+1</f>
        <v>43</v>
      </c>
      <c r="B29" s="23"/>
      <c r="D29" s="45">
        <f>COUNTIF(B29,"r")</f>
        <v>0</v>
      </c>
      <c r="E29" s="45">
        <v>1</v>
      </c>
    </row>
    <row r="30" spans="1:24" ht="15.75" customHeight="1" x14ac:dyDescent="0.25">
      <c r="A30" s="45">
        <f>A29+1</f>
        <v>44</v>
      </c>
      <c r="B30" s="23"/>
      <c r="D30" s="45">
        <f>COUNTIF(B30,"f")</f>
        <v>0</v>
      </c>
      <c r="E30" s="45">
        <v>1</v>
      </c>
    </row>
    <row r="31" spans="1:24" ht="15.75" customHeight="1" x14ac:dyDescent="0.25">
      <c r="A31" s="45">
        <f>A30+1</f>
        <v>45</v>
      </c>
      <c r="B31" s="23"/>
      <c r="D31" s="45">
        <f>COUNTIF(B31,"r")</f>
        <v>0</v>
      </c>
      <c r="E31" s="45">
        <v>1</v>
      </c>
    </row>
    <row r="32" spans="1:24" ht="15.75" customHeight="1" x14ac:dyDescent="0.25">
      <c r="A32" s="45">
        <f t="shared" ref="A32:A36" si="2">A31+1</f>
        <v>46</v>
      </c>
      <c r="B32" s="23"/>
      <c r="D32" s="45">
        <f>COUNTIF(B32,"r")</f>
        <v>0</v>
      </c>
      <c r="E32" s="45">
        <v>1</v>
      </c>
    </row>
    <row r="33" spans="1:24" ht="15.75" customHeight="1" x14ac:dyDescent="0.25">
      <c r="A33" s="45">
        <f t="shared" si="2"/>
        <v>47</v>
      </c>
      <c r="B33" s="23"/>
      <c r="D33" s="45">
        <f>COUNTIF(B33,"b")</f>
        <v>0</v>
      </c>
      <c r="E33" s="45">
        <v>1</v>
      </c>
    </row>
    <row r="34" spans="1:24" ht="15.75" customHeight="1" x14ac:dyDescent="0.25">
      <c r="A34" s="45">
        <f t="shared" si="2"/>
        <v>48</v>
      </c>
      <c r="B34" s="23"/>
      <c r="D34" s="45">
        <f>COUNTIF(B34,"c")</f>
        <v>0</v>
      </c>
      <c r="E34" s="45">
        <v>1</v>
      </c>
    </row>
    <row r="35" spans="1:24" ht="15.75" customHeight="1" x14ac:dyDescent="0.25">
      <c r="A35" s="45">
        <f t="shared" si="2"/>
        <v>49</v>
      </c>
      <c r="B35" s="23"/>
      <c r="D35" s="45">
        <f>COUNTIF(B35,"b")</f>
        <v>0</v>
      </c>
      <c r="E35" s="45">
        <v>1</v>
      </c>
    </row>
    <row r="36" spans="1:24" ht="15.75" customHeight="1" x14ac:dyDescent="0.25">
      <c r="A36" s="45">
        <f t="shared" si="2"/>
        <v>50</v>
      </c>
      <c r="B36" s="23"/>
      <c r="D36" s="45">
        <f>COUNTIF(B36,"a")</f>
        <v>0</v>
      </c>
      <c r="E36" s="45">
        <v>1</v>
      </c>
    </row>
    <row r="37" spans="1:24" x14ac:dyDescent="0.25">
      <c r="A37" s="42" t="s">
        <v>5</v>
      </c>
      <c r="B37" s="47"/>
      <c r="C37" s="42"/>
      <c r="D37" s="42">
        <f>SUM(D29:D36)</f>
        <v>0</v>
      </c>
      <c r="E37" s="42">
        <f>SUM(E29:E36)</f>
        <v>8</v>
      </c>
      <c r="F37" s="48"/>
      <c r="G37" s="42"/>
      <c r="H37" s="42"/>
      <c r="I37" s="42"/>
      <c r="J37" s="42"/>
      <c r="K37" s="42"/>
      <c r="L37" s="42"/>
      <c r="M37" s="42"/>
      <c r="N37" s="42"/>
      <c r="O37" s="42"/>
      <c r="P37" s="42"/>
      <c r="Q37" s="42"/>
      <c r="R37" s="42"/>
      <c r="S37" s="42"/>
      <c r="T37" s="42"/>
      <c r="U37" s="42"/>
      <c r="V37" s="42"/>
      <c r="W37" s="42"/>
      <c r="X37" s="42"/>
    </row>
    <row r="38" spans="1:24" ht="6.75" customHeight="1" x14ac:dyDescent="0.2"/>
    <row r="39" spans="1:24" ht="6.75" customHeight="1" x14ac:dyDescent="0.2"/>
    <row r="40" spans="1:24" ht="15.75" customHeight="1" x14ac:dyDescent="0.25">
      <c r="A40" s="49" t="s">
        <v>26</v>
      </c>
      <c r="B40" s="47"/>
      <c r="C40" s="42"/>
      <c r="D40" s="42">
        <f>SUM(D37,D26,D12)</f>
        <v>0</v>
      </c>
      <c r="E40" s="42">
        <f>SUM(E37,E26,E12)</f>
        <v>25</v>
      </c>
      <c r="F40" s="48"/>
      <c r="G40" s="42"/>
      <c r="H40" s="42"/>
      <c r="I40" s="42"/>
      <c r="J40" s="42"/>
      <c r="K40" s="42"/>
      <c r="L40" s="42"/>
      <c r="M40" s="42"/>
      <c r="N40" s="42"/>
      <c r="O40" s="42"/>
      <c r="P40" s="42"/>
      <c r="Q40" s="42"/>
      <c r="R40" s="42"/>
      <c r="S40" s="42"/>
      <c r="T40" s="42"/>
      <c r="U40" s="42"/>
      <c r="V40" s="42"/>
      <c r="W40" s="42"/>
      <c r="X40" s="42"/>
    </row>
    <row r="41" spans="1:24" ht="15.75" customHeight="1" x14ac:dyDescent="0.25">
      <c r="A41" s="42"/>
      <c r="B41" s="47"/>
      <c r="C41" s="42"/>
      <c r="D41" s="42"/>
      <c r="E41" s="42"/>
      <c r="F41" s="48"/>
      <c r="G41" s="42"/>
      <c r="H41" s="42"/>
      <c r="I41" s="42"/>
      <c r="J41" s="42"/>
      <c r="K41" s="42"/>
      <c r="L41" s="42"/>
      <c r="M41" s="42"/>
      <c r="N41" s="42"/>
      <c r="O41" s="42"/>
      <c r="P41" s="42"/>
      <c r="Q41" s="42"/>
      <c r="R41" s="42"/>
      <c r="S41" s="42"/>
      <c r="T41" s="42"/>
      <c r="U41" s="42"/>
      <c r="V41" s="42"/>
      <c r="W41" s="42"/>
      <c r="X41" s="42"/>
    </row>
    <row r="42" spans="1:24" ht="18.75" x14ac:dyDescent="0.3">
      <c r="A42" s="37" t="s">
        <v>20</v>
      </c>
      <c r="B42" s="38"/>
      <c r="C42" s="37"/>
      <c r="D42" s="37"/>
      <c r="E42" s="37"/>
      <c r="F42" s="37"/>
      <c r="G42" s="39" t="s">
        <v>28</v>
      </c>
      <c r="H42" s="40"/>
      <c r="I42" s="40"/>
      <c r="J42" s="40"/>
      <c r="K42" s="40"/>
      <c r="L42" s="40"/>
      <c r="M42" s="40"/>
      <c r="N42" s="40"/>
      <c r="O42" s="40"/>
      <c r="P42" s="40"/>
      <c r="Q42" s="40"/>
      <c r="R42" s="40"/>
      <c r="S42" s="40"/>
      <c r="T42" s="40"/>
      <c r="U42" s="40"/>
      <c r="V42" s="40"/>
      <c r="W42" s="40"/>
      <c r="X42" s="40"/>
    </row>
    <row r="43" spans="1:24" ht="15.75" customHeight="1" x14ac:dyDescent="0.2"/>
    <row r="44" spans="1:24" ht="15.75" customHeight="1" x14ac:dyDescent="0.25">
      <c r="A44" s="42" t="s">
        <v>1</v>
      </c>
      <c r="B44" s="43"/>
      <c r="C44" s="41" t="s">
        <v>46</v>
      </c>
    </row>
    <row r="45" spans="1:24" ht="15.75" customHeight="1" x14ac:dyDescent="0.25">
      <c r="A45" s="45">
        <v>51</v>
      </c>
      <c r="B45" s="24"/>
      <c r="D45" s="45">
        <f>COUNTIF(B45,"j")</f>
        <v>0</v>
      </c>
      <c r="E45" s="45">
        <v>1</v>
      </c>
    </row>
    <row r="46" spans="1:24" ht="15.75" customHeight="1" x14ac:dyDescent="0.25">
      <c r="A46" s="45">
        <f>A45+1</f>
        <v>52</v>
      </c>
      <c r="B46" s="24"/>
      <c r="D46" s="45">
        <f>COUNTIF(B46,"c")</f>
        <v>0</v>
      </c>
      <c r="E46" s="45">
        <v>1</v>
      </c>
    </row>
    <row r="47" spans="1:24" ht="15.75" customHeight="1" x14ac:dyDescent="0.25">
      <c r="A47" s="45">
        <f t="shared" ref="A47:A54" si="3">A46+1</f>
        <v>53</v>
      </c>
      <c r="B47" s="24"/>
      <c r="D47" s="45">
        <f>COUNTIF(B47,"a")</f>
        <v>0</v>
      </c>
      <c r="E47" s="45">
        <v>1</v>
      </c>
    </row>
    <row r="48" spans="1:24" ht="15.75" customHeight="1" x14ac:dyDescent="0.25">
      <c r="A48" s="45">
        <f t="shared" si="3"/>
        <v>54</v>
      </c>
      <c r="B48" s="24"/>
      <c r="D48" s="45">
        <f>COUNTIF(B48,"i")</f>
        <v>0</v>
      </c>
      <c r="E48" s="45">
        <v>1</v>
      </c>
    </row>
    <row r="49" spans="1:24" ht="15.75" customHeight="1" x14ac:dyDescent="0.25">
      <c r="A49" s="45">
        <f t="shared" si="3"/>
        <v>55</v>
      </c>
      <c r="B49" s="24"/>
      <c r="D49" s="45">
        <f>COUNTIF(B49,"k")</f>
        <v>0</v>
      </c>
      <c r="E49" s="45">
        <v>1</v>
      </c>
    </row>
    <row r="50" spans="1:24" ht="15.75" customHeight="1" x14ac:dyDescent="0.25">
      <c r="A50" s="45">
        <f t="shared" si="3"/>
        <v>56</v>
      </c>
      <c r="B50" s="24"/>
      <c r="D50" s="45">
        <f>COUNTIF(B50,"h")</f>
        <v>0</v>
      </c>
      <c r="E50" s="45">
        <v>1</v>
      </c>
    </row>
    <row r="51" spans="1:24" ht="15.75" customHeight="1" x14ac:dyDescent="0.25">
      <c r="A51" s="45">
        <f t="shared" si="3"/>
        <v>57</v>
      </c>
      <c r="B51" s="24"/>
      <c r="D51" s="45">
        <f>COUNTIF(B51,"d")</f>
        <v>0</v>
      </c>
      <c r="E51" s="45">
        <v>1</v>
      </c>
    </row>
    <row r="52" spans="1:24" ht="15.75" customHeight="1" x14ac:dyDescent="0.25">
      <c r="A52" s="45">
        <f t="shared" si="3"/>
        <v>58</v>
      </c>
      <c r="B52" s="24"/>
      <c r="D52" s="45">
        <f>COUNTIF(B52,"m")</f>
        <v>0</v>
      </c>
      <c r="E52" s="45">
        <v>1</v>
      </c>
    </row>
    <row r="53" spans="1:24" ht="15.75" customHeight="1" x14ac:dyDescent="0.25">
      <c r="A53" s="45">
        <f t="shared" si="3"/>
        <v>59</v>
      </c>
      <c r="B53" s="24"/>
      <c r="D53" s="45">
        <f>COUNTIF(B53,"e")</f>
        <v>0</v>
      </c>
      <c r="E53" s="45">
        <v>1</v>
      </c>
    </row>
    <row r="54" spans="1:24" ht="15.75" customHeight="1" x14ac:dyDescent="0.25">
      <c r="A54" s="45">
        <f t="shared" si="3"/>
        <v>60</v>
      </c>
      <c r="B54" s="24"/>
      <c r="D54" s="45">
        <f>COUNTIF(B54,"f")</f>
        <v>0</v>
      </c>
      <c r="E54" s="45">
        <v>1</v>
      </c>
    </row>
    <row r="55" spans="1:24" ht="15.75" customHeight="1" x14ac:dyDescent="0.25">
      <c r="A55" s="42" t="s">
        <v>5</v>
      </c>
      <c r="B55" s="47"/>
      <c r="C55" s="42"/>
      <c r="D55" s="49">
        <f>SUM(D45:D54)</f>
        <v>0</v>
      </c>
      <c r="E55" s="49">
        <f>SUM(E45:E54)</f>
        <v>10</v>
      </c>
      <c r="F55" s="48"/>
      <c r="G55" s="42"/>
      <c r="H55" s="42"/>
      <c r="I55" s="42"/>
      <c r="J55" s="42"/>
      <c r="K55" s="42"/>
      <c r="L55" s="42"/>
      <c r="M55" s="42"/>
      <c r="N55" s="42"/>
      <c r="O55" s="42"/>
      <c r="P55" s="42"/>
      <c r="Q55" s="42"/>
      <c r="R55" s="42"/>
      <c r="S55" s="42"/>
      <c r="T55" s="42"/>
      <c r="U55" s="42"/>
      <c r="V55" s="42"/>
      <c r="W55" s="42"/>
      <c r="X55" s="42"/>
    </row>
    <row r="56" spans="1:24" ht="15.75" customHeight="1" x14ac:dyDescent="0.25">
      <c r="A56" s="42"/>
      <c r="B56" s="47"/>
      <c r="C56" s="42"/>
      <c r="D56" s="49"/>
      <c r="E56" s="49"/>
      <c r="F56" s="48"/>
      <c r="G56" s="42"/>
      <c r="H56" s="42"/>
      <c r="I56" s="42"/>
      <c r="J56" s="42"/>
      <c r="K56" s="42"/>
      <c r="L56" s="42"/>
      <c r="M56" s="42"/>
      <c r="N56" s="42"/>
      <c r="O56" s="42"/>
      <c r="P56" s="42"/>
      <c r="Q56" s="42"/>
      <c r="R56" s="42"/>
      <c r="S56" s="42"/>
      <c r="T56" s="42"/>
      <c r="U56" s="42"/>
      <c r="V56" s="42"/>
      <c r="W56" s="42"/>
      <c r="X56" s="42"/>
    </row>
    <row r="57" spans="1:24" ht="15.75" customHeight="1" x14ac:dyDescent="0.25">
      <c r="A57" s="42" t="s">
        <v>6</v>
      </c>
      <c r="B57" s="43"/>
      <c r="C57" s="41" t="s">
        <v>47</v>
      </c>
      <c r="E57" s="50"/>
    </row>
    <row r="58" spans="1:24" ht="15.75" customHeight="1" x14ac:dyDescent="0.25">
      <c r="A58" s="45">
        <f>A54+1</f>
        <v>61</v>
      </c>
      <c r="B58" s="24"/>
      <c r="D58" s="45">
        <f>COUNTIF(B58,"c")</f>
        <v>0</v>
      </c>
      <c r="E58" s="51">
        <v>1</v>
      </c>
    </row>
    <row r="59" spans="1:24" ht="15.75" customHeight="1" x14ac:dyDescent="0.25">
      <c r="A59" s="45">
        <f t="shared" ref="A59:A67" si="4">A58+1</f>
        <v>62</v>
      </c>
      <c r="B59" s="24"/>
      <c r="D59" s="45">
        <f>COUNTIF(B59,"a")</f>
        <v>0</v>
      </c>
      <c r="E59" s="51">
        <v>1</v>
      </c>
    </row>
    <row r="60" spans="1:24" ht="15.75" customHeight="1" x14ac:dyDescent="0.25">
      <c r="A60" s="45">
        <f t="shared" si="4"/>
        <v>63</v>
      </c>
      <c r="B60" s="24"/>
      <c r="D60" s="45">
        <f>COUNTIF(B60,"c")</f>
        <v>0</v>
      </c>
      <c r="E60" s="51">
        <v>1</v>
      </c>
    </row>
    <row r="61" spans="1:24" ht="15.75" customHeight="1" x14ac:dyDescent="0.25">
      <c r="A61" s="45">
        <f t="shared" si="4"/>
        <v>64</v>
      </c>
      <c r="B61" s="24"/>
      <c r="D61" s="45">
        <f>COUNTIF(B61,"a")</f>
        <v>0</v>
      </c>
      <c r="E61" s="51">
        <v>1</v>
      </c>
    </row>
    <row r="62" spans="1:24" ht="15.75" customHeight="1" x14ac:dyDescent="0.25">
      <c r="A62" s="45">
        <f t="shared" si="4"/>
        <v>65</v>
      </c>
      <c r="B62" s="24"/>
      <c r="D62" s="45">
        <f>COUNTIF(B62,"b")</f>
        <v>0</v>
      </c>
      <c r="E62" s="51">
        <v>1</v>
      </c>
    </row>
    <row r="63" spans="1:24" ht="15.75" customHeight="1" x14ac:dyDescent="0.25">
      <c r="A63" s="45">
        <f t="shared" si="4"/>
        <v>66</v>
      </c>
      <c r="B63" s="24"/>
      <c r="D63" s="45">
        <f>COUNTIF(B63,"c")</f>
        <v>0</v>
      </c>
      <c r="E63" s="51">
        <v>1</v>
      </c>
    </row>
    <row r="64" spans="1:24" ht="15.75" customHeight="1" x14ac:dyDescent="0.25">
      <c r="A64" s="45">
        <f t="shared" si="4"/>
        <v>67</v>
      </c>
      <c r="B64" s="24"/>
      <c r="D64" s="45">
        <f>COUNTIF(B64,"a")</f>
        <v>0</v>
      </c>
      <c r="E64" s="51">
        <v>1</v>
      </c>
    </row>
    <row r="65" spans="1:24" ht="15.75" customHeight="1" x14ac:dyDescent="0.25">
      <c r="A65" s="45">
        <f t="shared" si="4"/>
        <v>68</v>
      </c>
      <c r="B65" s="24"/>
      <c r="D65" s="45">
        <f>COUNTIF(B65,"c")</f>
        <v>0</v>
      </c>
      <c r="E65" s="51">
        <v>1</v>
      </c>
    </row>
    <row r="66" spans="1:24" ht="15.75" customHeight="1" x14ac:dyDescent="0.25">
      <c r="A66" s="45">
        <f t="shared" si="4"/>
        <v>69</v>
      </c>
      <c r="B66" s="24"/>
      <c r="D66" s="45">
        <f>COUNTIF(B66,"b")</f>
        <v>0</v>
      </c>
      <c r="E66" s="51">
        <v>1</v>
      </c>
    </row>
    <row r="67" spans="1:24" ht="15.75" customHeight="1" x14ac:dyDescent="0.25">
      <c r="A67" s="45">
        <f t="shared" si="4"/>
        <v>70</v>
      </c>
      <c r="B67" s="24"/>
      <c r="D67" s="45">
        <f>COUNTIF(B67,"b")</f>
        <v>0</v>
      </c>
      <c r="E67" s="51">
        <v>1</v>
      </c>
    </row>
    <row r="68" spans="1:24" ht="15.75" customHeight="1" x14ac:dyDescent="0.25">
      <c r="A68" s="42" t="s">
        <v>5</v>
      </c>
      <c r="B68" s="47"/>
      <c r="C68" s="42"/>
      <c r="D68" s="49">
        <f>SUM(D58:D67)</f>
        <v>0</v>
      </c>
      <c r="E68" s="49">
        <f>SUM(E58:E67)</f>
        <v>10</v>
      </c>
      <c r="F68" s="48"/>
      <c r="G68" s="42"/>
      <c r="H68" s="42"/>
      <c r="I68" s="42"/>
      <c r="J68" s="42"/>
      <c r="K68" s="42"/>
      <c r="L68" s="42"/>
      <c r="M68" s="42"/>
      <c r="N68" s="42"/>
      <c r="O68" s="42"/>
      <c r="P68" s="42"/>
      <c r="Q68" s="42"/>
      <c r="R68" s="42"/>
      <c r="S68" s="42"/>
      <c r="T68" s="42"/>
      <c r="U68" s="42"/>
      <c r="V68" s="42"/>
      <c r="W68" s="42"/>
      <c r="X68" s="42"/>
    </row>
    <row r="70" spans="1:24" ht="15.75" customHeight="1" x14ac:dyDescent="0.25">
      <c r="A70" s="52" t="s">
        <v>26</v>
      </c>
      <c r="D70" s="52">
        <f>D55+D68</f>
        <v>0</v>
      </c>
      <c r="E70" s="52">
        <f>E55+E68</f>
        <v>20</v>
      </c>
    </row>
    <row r="71" spans="1:24" ht="15.75" customHeight="1" x14ac:dyDescent="0.2"/>
    <row r="72" spans="1:24" ht="15.75" customHeight="1" x14ac:dyDescent="0.2"/>
    <row r="73" spans="1:24" ht="15.75" customHeight="1" x14ac:dyDescent="0.2"/>
    <row r="74" spans="1:24" ht="15.75" customHeight="1" x14ac:dyDescent="0.2"/>
    <row r="75" spans="1:24" ht="15.75" customHeight="1" x14ac:dyDescent="0.2"/>
    <row r="76" spans="1:24" ht="15.75" customHeight="1" x14ac:dyDescent="0.2"/>
    <row r="77" spans="1:24" ht="15.75" customHeight="1" x14ac:dyDescent="0.2"/>
    <row r="78" spans="1:24" ht="15.75" customHeight="1" x14ac:dyDescent="0.2"/>
    <row r="79" spans="1:24" ht="15.75" customHeight="1" x14ac:dyDescent="0.2"/>
    <row r="80" spans="1:24"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sheetData>
  <sheetProtection password="FC6D" sheet="1" objects="1" scenarios="1"/>
  <pageMargins left="0.7" right="0.7" top="0.78740157499999996" bottom="0.78740157499999996"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EFE05-DDC7-4F72-867A-53BF7DC2C16B}">
  <sheetPr>
    <tabColor rgb="FF00B0F0"/>
  </sheetPr>
  <dimension ref="A1:G50"/>
  <sheetViews>
    <sheetView topLeftCell="A43" workbookViewId="0">
      <selection activeCell="H82" sqref="H82"/>
    </sheetView>
  </sheetViews>
  <sheetFormatPr baseColWidth="10" defaultRowHeight="14.25" x14ac:dyDescent="0.2"/>
  <cols>
    <col min="1" max="1" width="27.25" customWidth="1"/>
  </cols>
  <sheetData>
    <row r="1" spans="1:7" ht="18" x14ac:dyDescent="0.25">
      <c r="A1" s="12" t="s">
        <v>32</v>
      </c>
      <c r="B1" s="26" t="s">
        <v>29</v>
      </c>
    </row>
    <row r="3" spans="1:7" x14ac:dyDescent="0.2">
      <c r="A3" s="26" t="s">
        <v>52</v>
      </c>
    </row>
    <row r="5" spans="1:7" ht="15" x14ac:dyDescent="0.25">
      <c r="A5" s="18" t="s">
        <v>1</v>
      </c>
      <c r="G5" s="13"/>
    </row>
    <row r="7" spans="1:7" s="25" customFormat="1" ht="46.5" customHeight="1" x14ac:dyDescent="0.25">
      <c r="A7" s="35" t="s">
        <v>53</v>
      </c>
      <c r="B7" s="35"/>
      <c r="C7" s="35"/>
      <c r="D7" s="35"/>
      <c r="E7" s="35"/>
      <c r="F7" s="35"/>
      <c r="G7" s="35"/>
    </row>
    <row r="8" spans="1:7" ht="15" x14ac:dyDescent="0.25">
      <c r="A8" s="18"/>
      <c r="B8" s="4"/>
      <c r="C8" s="4"/>
      <c r="D8" s="4"/>
    </row>
    <row r="9" spans="1:7" s="18" customFormat="1" ht="15" x14ac:dyDescent="0.25">
      <c r="C9" s="20"/>
      <c r="D9" s="20"/>
    </row>
    <row r="10" spans="1:7" x14ac:dyDescent="0.2">
      <c r="A10" s="4"/>
      <c r="D10" s="19"/>
    </row>
    <row r="11" spans="1:7" x14ac:dyDescent="0.2">
      <c r="A11" s="4"/>
      <c r="D11" s="19"/>
    </row>
    <row r="12" spans="1:7" x14ac:dyDescent="0.2">
      <c r="A12" s="4"/>
      <c r="D12" s="19"/>
    </row>
    <row r="33" spans="1:7" s="14" customFormat="1" ht="15" x14ac:dyDescent="0.25">
      <c r="A33" s="18"/>
      <c r="B33" s="4"/>
      <c r="C33" s="4"/>
      <c r="D33" s="4"/>
    </row>
    <row r="34" spans="1:7" x14ac:dyDescent="0.2">
      <c r="A34" s="4"/>
      <c r="C34" s="19"/>
      <c r="D34" s="19"/>
    </row>
    <row r="44" spans="1:7" ht="15" x14ac:dyDescent="0.25">
      <c r="A44" s="18" t="s">
        <v>6</v>
      </c>
    </row>
    <row r="46" spans="1:7" ht="66" customHeight="1" x14ac:dyDescent="0.2">
      <c r="A46" s="36" t="s">
        <v>54</v>
      </c>
      <c r="B46" s="36"/>
      <c r="C46" s="36"/>
      <c r="D46" s="36"/>
      <c r="E46" s="36"/>
      <c r="F46" s="36"/>
      <c r="G46" s="36"/>
    </row>
    <row r="48" spans="1:7" x14ac:dyDescent="0.2">
      <c r="A48" s="26"/>
    </row>
    <row r="50" spans="4:4" s="14" customFormat="1" x14ac:dyDescent="0.2">
      <c r="D50" s="19">
        <v>20</v>
      </c>
    </row>
  </sheetData>
  <mergeCells count="2">
    <mergeCell ref="A7:G7"/>
    <mergeCell ref="A46:G46"/>
  </mergeCells>
  <pageMargins left="0.7" right="0.7" top="0.78740157499999996" bottom="0.78740157499999996" header="0.3" footer="0.3"/>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992CA8-80D2-49E1-B464-395BA46BA059}">
  <sheetPr>
    <tabColor rgb="FFFFFF00"/>
  </sheetPr>
  <dimension ref="A1:E67"/>
  <sheetViews>
    <sheetView topLeftCell="A13" workbookViewId="0">
      <selection activeCell="A64" sqref="A64"/>
    </sheetView>
  </sheetViews>
  <sheetFormatPr baseColWidth="10" defaultRowHeight="15" x14ac:dyDescent="0.25"/>
  <cols>
    <col min="1" max="1" width="26.625" style="56" customWidth="1"/>
    <col min="2" max="2" width="11" style="54"/>
    <col min="3" max="5" width="11" style="55"/>
    <col min="6" max="16384" width="11" style="56"/>
  </cols>
  <sheetData>
    <row r="1" spans="1:5" ht="18.75" x14ac:dyDescent="0.3">
      <c r="A1" s="53" t="s">
        <v>13</v>
      </c>
    </row>
    <row r="2" spans="1:5" s="57" customFormat="1" x14ac:dyDescent="0.25">
      <c r="B2" s="58" t="s">
        <v>14</v>
      </c>
      <c r="C2" s="59" t="s">
        <v>3</v>
      </c>
      <c r="D2" s="59"/>
      <c r="E2" s="60"/>
    </row>
    <row r="3" spans="1:5" x14ac:dyDescent="0.25">
      <c r="A3" s="57" t="s">
        <v>0</v>
      </c>
      <c r="C3" s="55" t="s">
        <v>10</v>
      </c>
      <c r="D3" s="55" t="s">
        <v>9</v>
      </c>
    </row>
    <row r="4" spans="1:5" x14ac:dyDescent="0.25">
      <c r="A4" s="56" t="s">
        <v>1</v>
      </c>
      <c r="B4" s="54" t="str">
        <f>'Lesen+Bausteine'!C5</f>
        <v>26 - 31</v>
      </c>
      <c r="C4" s="55">
        <f>'Lesen+Bausteine'!D12</f>
        <v>0</v>
      </c>
      <c r="D4" s="55">
        <f>'Lesen+Bausteine'!E12</f>
        <v>6</v>
      </c>
      <c r="E4" s="61">
        <f t="shared" ref="E4:E12" si="0">C4/D4</f>
        <v>0</v>
      </c>
    </row>
    <row r="5" spans="1:5" x14ac:dyDescent="0.25">
      <c r="A5" s="56" t="s">
        <v>6</v>
      </c>
      <c r="B5" s="62" t="str">
        <f>'Lesen+Bausteine'!C13</f>
        <v>32 - 42</v>
      </c>
      <c r="C5" s="55">
        <f>'Lesen+Bausteine'!D26</f>
        <v>0</v>
      </c>
      <c r="D5" s="55">
        <f>'Lesen+Bausteine'!E26</f>
        <v>11</v>
      </c>
      <c r="E5" s="61">
        <f t="shared" si="0"/>
        <v>0</v>
      </c>
    </row>
    <row r="6" spans="1:5" x14ac:dyDescent="0.25">
      <c r="A6" s="56" t="s">
        <v>7</v>
      </c>
      <c r="B6" s="62" t="str">
        <f>'Lesen+Bausteine'!C28</f>
        <v>43 - 50</v>
      </c>
      <c r="C6" s="55">
        <f>'Lesen+Bausteine'!D37</f>
        <v>0</v>
      </c>
      <c r="D6" s="55">
        <f>'Lesen+Bausteine'!E37</f>
        <v>8</v>
      </c>
      <c r="E6" s="61">
        <f t="shared" si="0"/>
        <v>0</v>
      </c>
    </row>
    <row r="7" spans="1:5" s="57" customFormat="1" x14ac:dyDescent="0.25">
      <c r="A7" s="57" t="s">
        <v>5</v>
      </c>
      <c r="B7" s="58"/>
      <c r="C7" s="60">
        <f>SUM(C4:C6)</f>
        <v>0</v>
      </c>
      <c r="D7" s="60">
        <f>SUM(D4:D6)</f>
        <v>25</v>
      </c>
      <c r="E7" s="63">
        <f t="shared" si="0"/>
        <v>0</v>
      </c>
    </row>
    <row r="8" spans="1:5" x14ac:dyDescent="0.25">
      <c r="E8" s="61"/>
    </row>
    <row r="9" spans="1:5" x14ac:dyDescent="0.25">
      <c r="A9" s="57" t="s">
        <v>15</v>
      </c>
      <c r="E9" s="61"/>
    </row>
    <row r="10" spans="1:5" x14ac:dyDescent="0.25">
      <c r="A10" s="56" t="s">
        <v>1</v>
      </c>
      <c r="B10" s="54" t="str">
        <f>'Lesen+Bausteine'!C44</f>
        <v>51 -60</v>
      </c>
      <c r="C10" s="55">
        <f>'Lesen+Bausteine'!D55</f>
        <v>0</v>
      </c>
      <c r="D10" s="55">
        <f>'Lesen+Bausteine'!E55</f>
        <v>10</v>
      </c>
      <c r="E10" s="61">
        <f t="shared" si="0"/>
        <v>0</v>
      </c>
    </row>
    <row r="11" spans="1:5" x14ac:dyDescent="0.25">
      <c r="A11" s="56" t="s">
        <v>6</v>
      </c>
      <c r="B11" s="54" t="str">
        <f>'Lesen+Bausteine'!C57</f>
        <v>61 - 70</v>
      </c>
      <c r="C11" s="55">
        <f>'Lesen+Bausteine'!D68</f>
        <v>0</v>
      </c>
      <c r="D11" s="55">
        <f>'Lesen+Bausteine'!E68</f>
        <v>10</v>
      </c>
      <c r="E11" s="61">
        <f t="shared" si="0"/>
        <v>0</v>
      </c>
    </row>
    <row r="12" spans="1:5" s="57" customFormat="1" x14ac:dyDescent="0.25">
      <c r="A12" s="57" t="s">
        <v>5</v>
      </c>
      <c r="B12" s="58"/>
      <c r="C12" s="60">
        <f>SUM(C9:C11)</f>
        <v>0</v>
      </c>
      <c r="D12" s="60">
        <f>SUM(D9:D11)</f>
        <v>20</v>
      </c>
      <c r="E12" s="61">
        <f t="shared" si="0"/>
        <v>0</v>
      </c>
    </row>
    <row r="13" spans="1:5" x14ac:dyDescent="0.25">
      <c r="E13" s="61"/>
    </row>
    <row r="14" spans="1:5" x14ac:dyDescent="0.25">
      <c r="A14" s="57" t="s">
        <v>11</v>
      </c>
      <c r="E14" s="61"/>
    </row>
    <row r="15" spans="1:5" x14ac:dyDescent="0.25">
      <c r="A15" s="56" t="s">
        <v>1</v>
      </c>
      <c r="B15" s="64" t="str">
        <f>Hören!B3</f>
        <v>1 - 6</v>
      </c>
      <c r="C15" s="55">
        <f>Hören!C11</f>
        <v>0</v>
      </c>
      <c r="D15" s="55">
        <f>Hören!D11</f>
        <v>6</v>
      </c>
      <c r="E15" s="61">
        <f>C15/D15</f>
        <v>0</v>
      </c>
    </row>
    <row r="16" spans="1:5" x14ac:dyDescent="0.25">
      <c r="A16" s="56" t="s">
        <v>6</v>
      </c>
      <c r="B16" s="65" t="str">
        <f>Hören!B14</f>
        <v>7 - 14</v>
      </c>
      <c r="C16" s="55">
        <f>Hören!C24</f>
        <v>0</v>
      </c>
      <c r="D16" s="55">
        <f>Hören!D24</f>
        <v>8</v>
      </c>
      <c r="E16" s="61">
        <f t="shared" ref="E16:E21" si="1">C16/D16</f>
        <v>0</v>
      </c>
    </row>
    <row r="17" spans="1:5" x14ac:dyDescent="0.25">
      <c r="A17" s="56" t="s">
        <v>7</v>
      </c>
      <c r="B17" s="66" t="str">
        <f>Hören!B26</f>
        <v>15 - 19</v>
      </c>
      <c r="C17" s="55">
        <f>Hören!C33</f>
        <v>0</v>
      </c>
      <c r="D17" s="55">
        <f>Hören!D33</f>
        <v>5</v>
      </c>
      <c r="E17" s="61">
        <f t="shared" si="1"/>
        <v>0</v>
      </c>
    </row>
    <row r="18" spans="1:5" x14ac:dyDescent="0.25">
      <c r="A18" s="67" t="s">
        <v>27</v>
      </c>
      <c r="B18" s="68" t="str">
        <f>Hören!B35</f>
        <v>20 - 25</v>
      </c>
      <c r="C18" s="55">
        <f>Hören!C40</f>
        <v>0</v>
      </c>
      <c r="D18" s="55">
        <f>Hören!D43</f>
        <v>6</v>
      </c>
      <c r="E18" s="61">
        <f t="shared" si="1"/>
        <v>0</v>
      </c>
    </row>
    <row r="19" spans="1:5" s="57" customFormat="1" x14ac:dyDescent="0.25">
      <c r="A19" s="57" t="s">
        <v>5</v>
      </c>
      <c r="B19" s="58"/>
      <c r="C19" s="60">
        <f>SUM(C15:C18)</f>
        <v>0</v>
      </c>
      <c r="D19" s="60">
        <f>SUM(D15:D18)</f>
        <v>25</v>
      </c>
      <c r="E19" s="61">
        <f t="shared" si="1"/>
        <v>0</v>
      </c>
    </row>
    <row r="20" spans="1:5" s="57" customFormat="1" x14ac:dyDescent="0.25">
      <c r="B20" s="58"/>
      <c r="C20" s="60"/>
      <c r="D20" s="60"/>
      <c r="E20" s="69"/>
    </row>
    <row r="21" spans="1:5" s="57" customFormat="1" x14ac:dyDescent="0.25">
      <c r="A21" s="57" t="s">
        <v>26</v>
      </c>
      <c r="B21" s="58"/>
      <c r="C21" s="60">
        <f>SUM(C7,C12,C19)</f>
        <v>0</v>
      </c>
      <c r="D21" s="60">
        <f>SUM(D7,D12,D19)</f>
        <v>70</v>
      </c>
      <c r="E21" s="61">
        <f t="shared" si="1"/>
        <v>0</v>
      </c>
    </row>
    <row r="22" spans="1:5" s="57" customFormat="1" x14ac:dyDescent="0.25">
      <c r="B22" s="58"/>
      <c r="C22" s="60"/>
      <c r="D22" s="60"/>
      <c r="E22" s="69"/>
    </row>
    <row r="23" spans="1:5" s="57" customFormat="1" x14ac:dyDescent="0.25">
      <c r="B23" s="58"/>
      <c r="C23" s="60"/>
      <c r="D23" s="60"/>
      <c r="E23" s="69"/>
    </row>
    <row r="24" spans="1:5" x14ac:dyDescent="0.25">
      <c r="A24" s="57" t="s">
        <v>51</v>
      </c>
    </row>
    <row r="25" spans="1:5" s="57" customFormat="1" hidden="1" x14ac:dyDescent="0.25">
      <c r="A25" s="57" t="s">
        <v>31</v>
      </c>
      <c r="B25" s="58" t="s">
        <v>1</v>
      </c>
      <c r="C25" s="60">
        <f>'Schriftlicher Ausdruck'!C9</f>
        <v>0</v>
      </c>
      <c r="D25" s="60">
        <f>'Schriftlicher Ausdruck'!D9</f>
        <v>0</v>
      </c>
    </row>
    <row r="26" spans="1:5" hidden="1" x14ac:dyDescent="0.25">
      <c r="B26" s="58" t="s">
        <v>6</v>
      </c>
      <c r="C26" s="55">
        <f>'Schriftlicher Ausdruck'!C34</f>
        <v>0</v>
      </c>
      <c r="D26" s="55">
        <f>'Schriftlicher Ausdruck'!D34</f>
        <v>0</v>
      </c>
    </row>
    <row r="27" spans="1:5" hidden="1" x14ac:dyDescent="0.25">
      <c r="A27" s="57" t="s">
        <v>5</v>
      </c>
      <c r="C27" s="60">
        <f>SUM(C25:C26)</f>
        <v>0</v>
      </c>
      <c r="D27" s="60">
        <f>SUM(D25:D26)</f>
        <v>0</v>
      </c>
      <c r="E27" s="69"/>
    </row>
    <row r="28" spans="1:5" hidden="1" x14ac:dyDescent="0.25"/>
    <row r="29" spans="1:5" hidden="1" x14ac:dyDescent="0.25"/>
    <row r="30" spans="1:5" hidden="1" x14ac:dyDescent="0.25">
      <c r="A30" s="57" t="s">
        <v>16</v>
      </c>
    </row>
    <row r="31" spans="1:5" hidden="1" x14ac:dyDescent="0.25">
      <c r="A31" s="56" t="s">
        <v>1</v>
      </c>
      <c r="D31" s="55">
        <v>15</v>
      </c>
    </row>
    <row r="32" spans="1:5" hidden="1" x14ac:dyDescent="0.25">
      <c r="A32" s="56" t="s">
        <v>6</v>
      </c>
      <c r="D32" s="55">
        <v>30</v>
      </c>
    </row>
    <row r="33" spans="1:5" hidden="1" x14ac:dyDescent="0.25">
      <c r="A33" s="56" t="s">
        <v>7</v>
      </c>
      <c r="D33" s="55">
        <v>30</v>
      </c>
    </row>
    <row r="34" spans="1:5" hidden="1" x14ac:dyDescent="0.25">
      <c r="A34" s="57" t="s">
        <v>5</v>
      </c>
      <c r="D34" s="60">
        <f>SUM(D31:D33)</f>
        <v>75</v>
      </c>
      <c r="E34" s="69"/>
    </row>
    <row r="35" spans="1:5" hidden="1" x14ac:dyDescent="0.25"/>
    <row r="36" spans="1:5" hidden="1" x14ac:dyDescent="0.25">
      <c r="C36" s="70" t="s">
        <v>3</v>
      </c>
      <c r="D36" s="70"/>
      <c r="E36" s="60"/>
    </row>
    <row r="37" spans="1:5" hidden="1" x14ac:dyDescent="0.25">
      <c r="C37" s="55" t="s">
        <v>10</v>
      </c>
      <c r="D37" s="55" t="s">
        <v>9</v>
      </c>
      <c r="E37" s="60"/>
    </row>
    <row r="38" spans="1:5" hidden="1" x14ac:dyDescent="0.25">
      <c r="A38" s="56" t="s">
        <v>17</v>
      </c>
      <c r="C38" s="55">
        <f>C41</f>
        <v>0</v>
      </c>
      <c r="D38" s="55">
        <f>D41</f>
        <v>70</v>
      </c>
      <c r="E38" s="71"/>
    </row>
    <row r="39" spans="1:5" hidden="1" x14ac:dyDescent="0.25">
      <c r="A39" s="56" t="s">
        <v>18</v>
      </c>
      <c r="C39" s="55">
        <f>C34</f>
        <v>0</v>
      </c>
      <c r="D39" s="55">
        <f>D34</f>
        <v>75</v>
      </c>
      <c r="E39" s="71"/>
    </row>
    <row r="40" spans="1:5" hidden="1" x14ac:dyDescent="0.25">
      <c r="A40" s="57" t="s">
        <v>19</v>
      </c>
      <c r="C40" s="60">
        <f>SUM(C38:C39)</f>
        <v>0</v>
      </c>
      <c r="D40" s="60">
        <f>SUM(D38:D39)</f>
        <v>145</v>
      </c>
      <c r="E40" s="72"/>
    </row>
    <row r="41" spans="1:5" hidden="1" x14ac:dyDescent="0.25">
      <c r="A41" s="57" t="s">
        <v>30</v>
      </c>
      <c r="C41" s="60">
        <f>SUM(C7,C12,C19,C27)</f>
        <v>0</v>
      </c>
      <c r="D41" s="60">
        <f>SUM(D7,D12,D19,D27)</f>
        <v>70</v>
      </c>
      <c r="E41" s="72"/>
    </row>
    <row r="42" spans="1:5" hidden="1" x14ac:dyDescent="0.25"/>
    <row r="43" spans="1:5" x14ac:dyDescent="0.25">
      <c r="A43" s="73" t="s">
        <v>49</v>
      </c>
      <c r="B43" s="68" t="s">
        <v>35</v>
      </c>
      <c r="C43" s="74">
        <v>50</v>
      </c>
      <c r="D43" s="75" t="s">
        <v>3</v>
      </c>
    </row>
    <row r="44" spans="1:5" x14ac:dyDescent="0.25">
      <c r="A44" s="73" t="s">
        <v>37</v>
      </c>
      <c r="B44" s="68" t="s">
        <v>35</v>
      </c>
      <c r="C44" s="74">
        <v>32</v>
      </c>
      <c r="D44" s="75" t="s">
        <v>3</v>
      </c>
    </row>
    <row r="45" spans="1:5" x14ac:dyDescent="0.25">
      <c r="A45" s="73" t="s">
        <v>50</v>
      </c>
      <c r="B45" s="76" t="s">
        <v>38</v>
      </c>
      <c r="C45" s="74">
        <v>32</v>
      </c>
      <c r="D45" s="75" t="s">
        <v>3</v>
      </c>
    </row>
    <row r="48" spans="1:5" x14ac:dyDescent="0.25">
      <c r="A48" s="57" t="s">
        <v>8</v>
      </c>
      <c r="B48" s="58" t="s">
        <v>1</v>
      </c>
      <c r="C48" s="60" t="s">
        <v>6</v>
      </c>
      <c r="D48" s="60" t="s">
        <v>59</v>
      </c>
    </row>
    <row r="49" spans="1:4" x14ac:dyDescent="0.25">
      <c r="C49" s="55" t="s">
        <v>10</v>
      </c>
      <c r="D49" s="55" t="s">
        <v>9</v>
      </c>
    </row>
    <row r="50" spans="1:4" x14ac:dyDescent="0.25">
      <c r="A50" s="73" t="s">
        <v>55</v>
      </c>
      <c r="B50" s="81"/>
      <c r="C50" s="29"/>
      <c r="D50" s="55">
        <v>5</v>
      </c>
    </row>
    <row r="51" spans="1:4" x14ac:dyDescent="0.25">
      <c r="A51" s="73" t="s">
        <v>56</v>
      </c>
      <c r="B51" s="81"/>
      <c r="C51" s="29"/>
      <c r="D51" s="55">
        <v>5</v>
      </c>
    </row>
    <row r="52" spans="1:4" x14ac:dyDescent="0.25">
      <c r="A52" s="73" t="s">
        <v>57</v>
      </c>
      <c r="B52" s="81"/>
      <c r="C52" s="29"/>
      <c r="D52" s="55">
        <v>5</v>
      </c>
    </row>
    <row r="53" spans="1:4" x14ac:dyDescent="0.25">
      <c r="A53" s="73" t="s">
        <v>58</v>
      </c>
      <c r="B53" s="81"/>
      <c r="C53" s="29"/>
      <c r="D53" s="55">
        <v>5</v>
      </c>
    </row>
    <row r="54" spans="1:4" x14ac:dyDescent="0.25">
      <c r="A54" s="73" t="s">
        <v>60</v>
      </c>
      <c r="B54" s="78">
        <f>SUM(B50:B53)</f>
        <v>0</v>
      </c>
      <c r="C54" s="78">
        <f>SUM(C50:C53)</f>
        <v>0</v>
      </c>
      <c r="D54" s="78">
        <f>SUM(D50:D53)</f>
        <v>20</v>
      </c>
    </row>
    <row r="55" spans="1:4" x14ac:dyDescent="0.25">
      <c r="A55" s="73" t="s">
        <v>61</v>
      </c>
      <c r="B55" s="59">
        <f>SUM(B54:C54)</f>
        <v>0</v>
      </c>
      <c r="C55" s="59"/>
      <c r="D55" s="60">
        <f>D54*2</f>
        <v>40</v>
      </c>
    </row>
    <row r="56" spans="1:4" x14ac:dyDescent="0.25">
      <c r="C56" s="60"/>
      <c r="D56" s="60"/>
    </row>
    <row r="57" spans="1:4" x14ac:dyDescent="0.25">
      <c r="A57" s="73" t="s">
        <v>62</v>
      </c>
      <c r="B57" s="68" t="s">
        <v>35</v>
      </c>
      <c r="C57" s="74">
        <v>30</v>
      </c>
      <c r="D57" s="79" t="s">
        <v>63</v>
      </c>
    </row>
    <row r="58" spans="1:4" x14ac:dyDescent="0.25">
      <c r="A58" s="73" t="s">
        <v>64</v>
      </c>
      <c r="B58" s="68" t="s">
        <v>35</v>
      </c>
      <c r="C58" s="74">
        <v>14</v>
      </c>
      <c r="D58" s="79" t="s">
        <v>63</v>
      </c>
    </row>
    <row r="59" spans="1:4" x14ac:dyDescent="0.25">
      <c r="A59" s="73" t="s">
        <v>65</v>
      </c>
      <c r="B59" s="76" t="s">
        <v>38</v>
      </c>
      <c r="C59" s="74">
        <v>14</v>
      </c>
      <c r="D59" s="79" t="s">
        <v>63</v>
      </c>
    </row>
    <row r="61" spans="1:4" x14ac:dyDescent="0.25">
      <c r="B61" s="80"/>
      <c r="C61" s="78"/>
      <c r="D61" s="78"/>
    </row>
    <row r="62" spans="1:4" x14ac:dyDescent="0.25">
      <c r="A62" s="73"/>
    </row>
    <row r="63" spans="1:4" x14ac:dyDescent="0.25">
      <c r="A63" s="73"/>
    </row>
    <row r="64" spans="1:4" x14ac:dyDescent="0.25">
      <c r="A64" s="73"/>
    </row>
    <row r="65" spans="1:4" x14ac:dyDescent="0.25">
      <c r="A65" s="73"/>
    </row>
    <row r="66" spans="1:4" x14ac:dyDescent="0.25">
      <c r="A66" s="73"/>
      <c r="B66" s="77"/>
      <c r="C66" s="77"/>
      <c r="D66" s="77"/>
    </row>
    <row r="67" spans="1:4" x14ac:dyDescent="0.25">
      <c r="A67" s="73"/>
    </row>
  </sheetData>
  <sheetProtection password="FC6D" sheet="1" objects="1" scenarios="1"/>
  <mergeCells count="3">
    <mergeCell ref="C2:D2"/>
    <mergeCell ref="C36:D36"/>
    <mergeCell ref="B55:C55"/>
  </mergeCells>
  <phoneticPr fontId="21" type="noConversion"/>
  <conditionalFormatting sqref="A43">
    <cfRule type="expression" dxfId="7" priority="7">
      <formula>IF($C$21&gt;50,TRUE,FALSE)</formula>
    </cfRule>
    <cfRule type="expression" dxfId="6" priority="10">
      <formula>IF(C21&gt;42,"Level B 2 erreicht")</formula>
    </cfRule>
  </conditionalFormatting>
  <conditionalFormatting sqref="A44">
    <cfRule type="expression" dxfId="5" priority="6">
      <formula>IF(AND($C$21&gt;31,$C$21&lt;50),TRUE,FALSE)</formula>
    </cfRule>
  </conditionalFormatting>
  <conditionalFormatting sqref="A45">
    <cfRule type="expression" dxfId="4" priority="5">
      <formula>IF($C$21&lt;32,TRUE,FALSE)</formula>
    </cfRule>
  </conditionalFormatting>
  <conditionalFormatting sqref="A57">
    <cfRule type="expression" dxfId="3" priority="3">
      <formula>IF($B$55&gt;29,TRUE,FALSE)</formula>
    </cfRule>
    <cfRule type="expression" dxfId="2" priority="4">
      <formula>IF(C35&gt;42,"Level B 2 erreicht")</formula>
    </cfRule>
  </conditionalFormatting>
  <conditionalFormatting sqref="A58">
    <cfRule type="expression" dxfId="1" priority="2">
      <formula>IF(AND($B$55&gt;13,$B$55&lt;30),TRUE,FALSE)</formula>
    </cfRule>
  </conditionalFormatting>
  <conditionalFormatting sqref="A59">
    <cfRule type="expression" dxfId="0" priority="1">
      <formula>IF($B$55&lt;14,TRUE,FALSE)</formula>
    </cfRule>
  </conditionalFormatting>
  <pageMargins left="0.7" right="0.7" top="0.78740157499999996" bottom="0.78740157499999996"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TEST-ANLEITUNG</vt:lpstr>
      <vt:lpstr>Hören</vt:lpstr>
      <vt:lpstr>Lesen+Bausteine</vt:lpstr>
      <vt:lpstr>Schriftlicher Ausdruck</vt:lpstr>
      <vt:lpstr>Auswertung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Imfeld</dc:creator>
  <cp:lastModifiedBy>keller</cp:lastModifiedBy>
  <dcterms:created xsi:type="dcterms:W3CDTF">2020-06-04T19:19:45Z</dcterms:created>
  <dcterms:modified xsi:type="dcterms:W3CDTF">2022-07-25T16:58:10Z</dcterms:modified>
</cp:coreProperties>
</file>